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.-Programas de Operacion\PE LINARES\04.-POR\202102\A1\"/>
    </mc:Choice>
  </mc:AlternateContent>
  <bookViews>
    <workbookView xWindow="0" yWindow="0" windowWidth="16008" windowHeight="12000" tabRatio="867" activeTab="2"/>
  </bookViews>
  <sheets>
    <sheet name="TAPA" sheetId="12" r:id="rId1"/>
    <sheet name="Flota" sheetId="51" state="hidden" r:id="rId2"/>
    <sheet name="Operador SA" sheetId="14" r:id="rId3"/>
    <sheet name="1B-I" sheetId="26" r:id="rId4"/>
    <sheet name="1B-R" sheetId="54" r:id="rId5"/>
    <sheet name="2A-R" sheetId="55" r:id="rId6"/>
    <sheet name="4A-I" sheetId="56" r:id="rId7"/>
    <sheet name="4A-R" sheetId="57" r:id="rId8"/>
  </sheets>
  <definedNames>
    <definedName name="Dias_en_el_mes" localSheetId="3">#REF!</definedName>
    <definedName name="Dias_en_el_mes" localSheetId="4">#REF!</definedName>
    <definedName name="Dias_en_el_mes" localSheetId="5">#REF!</definedName>
    <definedName name="Dias_en_el_mes" localSheetId="6">#REF!</definedName>
    <definedName name="Dias_en_el_mes" localSheetId="7">#REF!</definedName>
    <definedName name="Dias_en_el_mes">#REF!</definedName>
    <definedName name="Tarifa_Adulta" localSheetId="3">#REF!</definedName>
    <definedName name="Tarifa_Adulta" localSheetId="4">#REF!</definedName>
    <definedName name="Tarifa_Adulta" localSheetId="5">#REF!</definedName>
    <definedName name="Tarifa_Adulta" localSheetId="6">#REF!</definedName>
    <definedName name="Tarifa_Adulta" localSheetId="7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E7" i="57" l="1"/>
  <c r="E7" i="56"/>
  <c r="E7" i="55"/>
  <c r="E7" i="54"/>
  <c r="E7" i="26"/>
  <c r="F7" i="57"/>
  <c r="D7" i="57"/>
  <c r="C7" i="57"/>
  <c r="B7" i="57"/>
  <c r="D7" i="56"/>
  <c r="C7" i="56"/>
  <c r="B7" i="56"/>
  <c r="E37" i="57"/>
  <c r="D11" i="57"/>
  <c r="E37" i="56"/>
  <c r="D11" i="56"/>
  <c r="F7" i="56"/>
  <c r="D7" i="55"/>
  <c r="C7" i="55"/>
  <c r="B7" i="55"/>
  <c r="B2" i="55" s="1"/>
  <c r="E37" i="55"/>
  <c r="D11" i="55"/>
  <c r="F7" i="55"/>
  <c r="F7" i="54"/>
  <c r="F7" i="26"/>
  <c r="D7" i="54"/>
  <c r="C7" i="54"/>
  <c r="B7" i="54"/>
  <c r="B2" i="54" s="1"/>
  <c r="E37" i="54"/>
  <c r="D11" i="54"/>
  <c r="D7" i="26"/>
  <c r="C7" i="26"/>
  <c r="B7" i="26"/>
  <c r="B2" i="57" l="1"/>
  <c r="B2" i="56"/>
  <c r="D11" i="26"/>
  <c r="B2" i="26"/>
  <c r="C12" i="51" l="1"/>
  <c r="C11" i="51"/>
  <c r="D14" i="14" l="1"/>
  <c r="C10" i="51" l="1"/>
  <c r="C9" i="51"/>
  <c r="C8" i="51"/>
  <c r="C7" i="51"/>
  <c r="C6" i="51"/>
  <c r="C5" i="51"/>
  <c r="C4" i="51"/>
  <c r="C3" i="51"/>
  <c r="C13" i="51" l="1"/>
  <c r="B4" i="12"/>
  <c r="C4" i="14" s="1"/>
  <c r="E37" i="26"/>
  <c r="I11" i="14"/>
  <c r="I8" i="14"/>
  <c r="D11" i="14"/>
  <c r="D10" i="14"/>
  <c r="D9" i="14"/>
  <c r="D8" i="14"/>
  <c r="D13" i="14"/>
</calcChain>
</file>

<file path=xl/sharedStrings.xml><?xml version="1.0" encoding="utf-8"?>
<sst xmlns="http://schemas.openxmlformats.org/spreadsheetml/2006/main" count="290" uniqueCount="105">
  <si>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</si>
  <si>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</si>
  <si>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</si>
  <si>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</si>
  <si>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</si>
  <si>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</si>
  <si>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</si>
  <si>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</si>
  <si>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</si>
  <si>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</si>
  <si>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</si>
  <si>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</si>
  <si>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</si>
  <si>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</si>
  <si>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</si>
  <si>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</si>
  <si>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</si>
  <si>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</si>
  <si>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</si>
  <si>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</si>
  <si>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</si>
  <si>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</si>
  <si>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</si>
  <si>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</si>
  <si>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</si>
  <si>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</si>
  <si>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</si>
  <si>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</si>
  <si>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</si>
  <si>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</si>
  <si>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</si>
  <si>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</si>
  <si>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</si>
  <si>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</si>
  <si>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</si>
  <si>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</si>
  <si>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</si>
  <si>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</si>
  <si>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</si>
  <si>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</si>
  <si>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</si>
  <si>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</si>
  <si>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</si>
  <si>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</si>
  <si>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</si>
  <si>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</si>
  <si>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</si>
  <si>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</si>
  <si>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</si>
  <si>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</si>
  <si>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</si>
  <si>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</si>
  <si>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</si>
  <si>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</si>
  <si>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</si>
  <si>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</si>
  <si>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</si>
  <si>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</si>
  <si>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</si>
  <si>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</si>
  <si>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</si>
  <si>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</si>
  <si>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</si>
  <si>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21:00-21:59</t>
  </si>
  <si>
    <t>22:00-22:59</t>
  </si>
  <si>
    <t>23:00-23:59</t>
  </si>
  <si>
    <t>TIPO REGULACIÓN</t>
  </si>
  <si>
    <t>ZONA REGULADA</t>
  </si>
  <si>
    <t>PE</t>
  </si>
  <si>
    <t>VII</t>
  </si>
  <si>
    <t>Linares</t>
  </si>
  <si>
    <t>REGRESO</t>
  </si>
  <si>
    <t>SI</t>
  </si>
  <si>
    <t>San Ambrosio</t>
  </si>
  <si>
    <t>Cesar Gonzalez Cifuentes</t>
  </si>
  <si>
    <t>Baja</t>
  </si>
  <si>
    <t>14.388.712-K</t>
  </si>
  <si>
    <t>SA</t>
  </si>
  <si>
    <t>71.700.100-1</t>
  </si>
  <si>
    <t>Flota requerida</t>
  </si>
  <si>
    <t>1A-1</t>
  </si>
  <si>
    <t>1A-R</t>
  </si>
  <si>
    <t>1B-I</t>
  </si>
  <si>
    <t>1B-R</t>
  </si>
  <si>
    <t>2A-I</t>
  </si>
  <si>
    <t>2A-R</t>
  </si>
  <si>
    <t>4A-I</t>
  </si>
  <si>
    <t>4A-R</t>
  </si>
  <si>
    <t>4D-R</t>
  </si>
  <si>
    <t>4D-I</t>
  </si>
  <si>
    <t>Día Laboral</t>
  </si>
  <si>
    <t>Francisco Ceballos S.</t>
  </si>
  <si>
    <t>POR</t>
  </si>
  <si>
    <t>Población Las Camelias</t>
  </si>
  <si>
    <t>Trabajos en la vía 3-28 feb</t>
  </si>
  <si>
    <t>1B</t>
  </si>
  <si>
    <t>IDA</t>
  </si>
  <si>
    <t>Las Tranqueras</t>
  </si>
  <si>
    <t>2A</t>
  </si>
  <si>
    <t>Población Oscar Bonilla</t>
  </si>
  <si>
    <t>Sector Cementerio</t>
  </si>
  <si>
    <t>4A</t>
  </si>
  <si>
    <t>Población Carlos Camus</t>
  </si>
  <si>
    <t>Villa Nemesio Antúnez</t>
  </si>
  <si>
    <t>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</si>
</sst>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  <numFmt numFmtId="170" formatCode="dd\/mm\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17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9" borderId="17" applyNumberFormat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25" borderId="18" applyNumberFormat="0" applyFont="0" applyAlignment="0" applyProtection="0"/>
    <xf numFmtId="0" fontId="1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16" fillId="18" borderId="19" applyNumberFormat="0" applyAlignment="0" applyProtection="0"/>
    <xf numFmtId="0" fontId="22" fillId="0" borderId="20" applyNumberFormat="0" applyFill="0" applyAlignment="0" applyProtection="0"/>
  </cellStyleXfs>
  <cellXfs count="85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9" fillId="28" borderId="1" xfId="0" applyFont="1" applyFill="1" applyBorder="1" applyAlignment="1">
      <alignment horizontal="left"/>
    </xf>
    <xf numFmtId="0" fontId="31" fillId="0" borderId="0" xfId="0" applyFont="1"/>
    <xf numFmtId="0" fontId="29" fillId="26" borderId="11" xfId="0" applyFont="1" applyFill="1" applyBorder="1" applyAlignment="1"/>
    <xf numFmtId="0" fontId="33" fillId="0" borderId="0" xfId="0" applyFont="1"/>
    <xf numFmtId="0" fontId="26" fillId="0" borderId="0" xfId="0" applyFont="1" applyAlignment="1">
      <alignment horizontal="left"/>
    </xf>
    <xf numFmtId="0" fontId="29" fillId="26" borderId="1" xfId="0" applyFont="1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6" fillId="0" borderId="0" xfId="0" applyFont="1" applyFill="1"/>
    <xf numFmtId="170" fontId="26" fillId="2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0" fontId="23" fillId="27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27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vertical="center"/>
    </xf>
    <xf numFmtId="0" fontId="23" fillId="27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3" fillId="27" borderId="1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2" fontId="26" fillId="0" borderId="24" xfId="0" applyNumberFormat="1" applyFont="1" applyFill="1" applyBorder="1" applyAlignment="1">
      <alignment horizontal="center"/>
    </xf>
    <xf numFmtId="0" fontId="29" fillId="2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9" fillId="26" borderId="1" xfId="0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29" fillId="26" borderId="11" xfId="0" applyFont="1" applyFill="1" applyBorder="1" applyAlignment="1">
      <alignment horizontal="left"/>
    </xf>
    <xf numFmtId="0" fontId="29" fillId="26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left"/>
    </xf>
    <xf numFmtId="0" fontId="34" fillId="2" borderId="13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26" fillId="0" borderId="24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4" zoomScaleNormal="80" workbookViewId="0">
      <selection activeCell="I12" sqref="I12:J12"/>
    </sheetView>
  </sheetViews>
  <sheetFormatPr baseColWidth="10" defaultColWidth="10.6640625" defaultRowHeight="14.4" x14ac:dyDescent="0.3"/>
  <cols>
    <col min="3" max="3" width="13.109375" customWidth="1"/>
    <col min="4" max="4" width="12.44140625" bestFit="1" customWidth="1"/>
    <col min="6" max="6" width="14.88671875" bestFit="1" customWidth="1"/>
    <col min="10" max="10" width="26.6640625" customWidth="1"/>
  </cols>
  <sheetData>
    <row r="1" spans="1:10" x14ac:dyDescent="0.3">
      <c r="B1" s="25"/>
      <c r="C1" s="25"/>
    </row>
    <row r="2" spans="1:10" ht="17.399999999999999" x14ac:dyDescent="0.3">
      <c r="B2" s="28"/>
      <c r="C2" s="28"/>
      <c r="D2" s="28"/>
      <c r="E2" s="28"/>
      <c r="F2" s="28"/>
      <c r="G2" s="28"/>
      <c r="H2" s="28"/>
      <c r="I2" s="28"/>
      <c r="J2" s="28"/>
    </row>
    <row r="4" spans="1:10" ht="36.6" x14ac:dyDescent="0.3">
      <c r="B4" s="56" t="str">
        <f>+D12&amp;"_"&amp;D13&amp;"_"&amp;D14&amp;"_"&amp;D15&amp;"_"&amp;I12&amp;"_"&amp;YEAR(D17)&amp;"_"&amp;I13</f>
        <v>POR_VII_Linares_SA_COVID19_2021_10</v>
      </c>
      <c r="C4" s="56"/>
      <c r="D4" s="56"/>
      <c r="E4" s="56"/>
      <c r="F4" s="56"/>
      <c r="G4" s="56"/>
      <c r="H4" s="56"/>
      <c r="I4" s="56"/>
      <c r="J4" s="56"/>
    </row>
    <row r="5" spans="1:10" x14ac:dyDescent="0.3">
      <c r="A5" s="9"/>
    </row>
    <row r="6" spans="1:10" x14ac:dyDescent="0.3">
      <c r="A6" s="9"/>
    </row>
    <row r="7" spans="1:10" x14ac:dyDescent="0.3">
      <c r="A7" s="9"/>
    </row>
    <row r="8" spans="1:10" x14ac:dyDescent="0.3">
      <c r="A8" s="9"/>
    </row>
    <row r="9" spans="1:10" x14ac:dyDescent="0.3">
      <c r="A9" s="9"/>
    </row>
    <row r="11" spans="1:10" x14ac:dyDescent="0.3">
      <c r="B11" s="57" t="s">
        <v>66</v>
      </c>
      <c r="C11" s="57"/>
      <c r="D11" s="58" t="s">
        <v>68</v>
      </c>
      <c r="E11" s="59"/>
    </row>
    <row r="12" spans="1:10" x14ac:dyDescent="0.3">
      <c r="B12" s="51" t="s">
        <v>34</v>
      </c>
      <c r="C12" s="51"/>
      <c r="D12" s="53" t="s">
        <v>92</v>
      </c>
      <c r="E12" s="53"/>
      <c r="G12" s="51" t="s">
        <v>35</v>
      </c>
      <c r="H12" s="51"/>
      <c r="I12" s="53" t="s">
        <v>104</v>
      </c>
      <c r="J12" s="53"/>
    </row>
    <row r="13" spans="1:10" x14ac:dyDescent="0.3">
      <c r="B13" s="51" t="s">
        <v>36</v>
      </c>
      <c r="C13" s="51"/>
      <c r="D13" s="53" t="s">
        <v>69</v>
      </c>
      <c r="E13" s="53"/>
      <c r="G13" s="51" t="s">
        <v>37</v>
      </c>
      <c r="H13" s="51"/>
      <c r="I13" s="55">
        <v>10</v>
      </c>
      <c r="J13" s="55"/>
    </row>
    <row r="14" spans="1:10" x14ac:dyDescent="0.3">
      <c r="B14" s="51" t="s">
        <v>67</v>
      </c>
      <c r="C14" s="51"/>
      <c r="D14" s="53" t="s">
        <v>70</v>
      </c>
      <c r="E14" s="53"/>
    </row>
    <row r="15" spans="1:10" x14ac:dyDescent="0.3">
      <c r="B15" s="51" t="s">
        <v>38</v>
      </c>
      <c r="C15" s="51"/>
      <c r="D15" s="54" t="s">
        <v>77</v>
      </c>
      <c r="E15" s="54"/>
      <c r="F15" s="8"/>
      <c r="G15" s="8"/>
      <c r="H15" s="7"/>
      <c r="I15" s="7"/>
      <c r="J15" s="7"/>
    </row>
    <row r="16" spans="1:10" x14ac:dyDescent="0.3">
      <c r="B16" s="10"/>
      <c r="C16" s="10"/>
      <c r="D16" s="8"/>
      <c r="E16" s="8"/>
      <c r="F16" s="8"/>
      <c r="G16" s="8"/>
      <c r="H16" s="7"/>
      <c r="I16" s="7"/>
      <c r="J16" s="7"/>
    </row>
    <row r="17" spans="2:10" x14ac:dyDescent="0.3">
      <c r="B17" s="51" t="s">
        <v>39</v>
      </c>
      <c r="C17" s="51"/>
      <c r="D17" s="23">
        <v>44232</v>
      </c>
      <c r="E17" s="8"/>
      <c r="F17" s="11" t="s">
        <v>40</v>
      </c>
      <c r="G17" s="52" t="s">
        <v>91</v>
      </c>
      <c r="H17" s="52"/>
      <c r="I17" s="52"/>
      <c r="J17" s="52"/>
    </row>
    <row r="18" spans="2:10" x14ac:dyDescent="0.3">
      <c r="B18" s="51" t="s">
        <v>41</v>
      </c>
      <c r="C18" s="51"/>
      <c r="D18" s="23">
        <v>44232</v>
      </c>
      <c r="E18" s="8"/>
      <c r="F18" s="11" t="s">
        <v>42</v>
      </c>
      <c r="G18" s="52"/>
      <c r="H18" s="52"/>
      <c r="I18" s="52"/>
      <c r="J18" s="52"/>
    </row>
    <row r="19" spans="2:10" x14ac:dyDescent="0.3">
      <c r="B19" s="7"/>
      <c r="C19" s="8"/>
      <c r="D19" s="8"/>
      <c r="E19" s="8"/>
      <c r="F19" s="8"/>
      <c r="G19" s="8"/>
      <c r="H19" s="7"/>
      <c r="I19" s="7"/>
      <c r="J19" s="7"/>
    </row>
    <row r="20" spans="2:10" x14ac:dyDescent="0.3">
      <c r="B20" s="7"/>
      <c r="C20" s="8"/>
      <c r="D20" s="8"/>
      <c r="E20" s="8"/>
      <c r="F20" s="8"/>
      <c r="G20" s="8"/>
      <c r="H20" s="7"/>
      <c r="I20" s="7"/>
      <c r="J20" s="7"/>
    </row>
  </sheetData>
  <mergeCells count="19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</mergeCells>
  <pageMargins left="0.7" right="0.7" top="0.75" bottom="0.75" header="0.3" footer="0.3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"/>
  <sheetViews>
    <sheetView workbookViewId="0">
      <selection activeCell="G17" sqref="G17"/>
    </sheetView>
  </sheetViews>
  <sheetFormatPr baseColWidth="10" defaultColWidth="11.44140625" defaultRowHeight="14.4" x14ac:dyDescent="0.3"/>
  <cols>
    <col min="1" max="1" width="2.88671875" style="30" customWidth="1"/>
    <col min="2" max="2" width="17.109375" style="30" customWidth="1"/>
    <col min="3" max="3" width="11.88671875" style="30" bestFit="1" customWidth="1"/>
    <col min="4" max="16384" width="11.44140625" style="30"/>
  </cols>
  <sheetData>
    <row r="2" spans="2:3" x14ac:dyDescent="0.3">
      <c r="B2" s="29" t="s">
        <v>79</v>
      </c>
      <c r="C2" s="29" t="s">
        <v>90</v>
      </c>
    </row>
    <row r="3" spans="2:3" x14ac:dyDescent="0.3">
      <c r="B3" s="30" t="s">
        <v>80</v>
      </c>
      <c r="C3" s="31" t="e">
        <f>MAX(#REF!)</f>
        <v>#REF!</v>
      </c>
    </row>
    <row r="4" spans="2:3" x14ac:dyDescent="0.3">
      <c r="B4" s="30" t="s">
        <v>81</v>
      </c>
      <c r="C4" s="31" t="e">
        <f>MAX(#REF!)</f>
        <v>#REF!</v>
      </c>
    </row>
    <row r="5" spans="2:3" x14ac:dyDescent="0.3">
      <c r="B5" s="30" t="s">
        <v>82</v>
      </c>
      <c r="C5" s="31" t="e">
        <f>MAX(#REF!)</f>
        <v>#REF!</v>
      </c>
    </row>
    <row r="6" spans="2:3" x14ac:dyDescent="0.3">
      <c r="B6" s="30" t="s">
        <v>83</v>
      </c>
      <c r="C6" s="31" t="e">
        <f>MAX('1B-I'!#REF!)</f>
        <v>#REF!</v>
      </c>
    </row>
    <row r="7" spans="2:3" x14ac:dyDescent="0.3">
      <c r="B7" s="30" t="s">
        <v>84</v>
      </c>
      <c r="C7" s="31" t="e">
        <f>MAX(#REF!)</f>
        <v>#REF!</v>
      </c>
    </row>
    <row r="8" spans="2:3" x14ac:dyDescent="0.3">
      <c r="B8" s="30" t="s">
        <v>85</v>
      </c>
      <c r="C8" s="31" t="e">
        <f>MAX(#REF!)</f>
        <v>#REF!</v>
      </c>
    </row>
    <row r="9" spans="2:3" x14ac:dyDescent="0.3">
      <c r="B9" s="30" t="s">
        <v>86</v>
      </c>
      <c r="C9" s="31" t="e">
        <f>MAX(#REF!)</f>
        <v>#REF!</v>
      </c>
    </row>
    <row r="10" spans="2:3" x14ac:dyDescent="0.3">
      <c r="B10" s="30" t="s">
        <v>87</v>
      </c>
      <c r="C10" s="31" t="e">
        <f>MAX(#REF!)</f>
        <v>#REF!</v>
      </c>
    </row>
    <row r="11" spans="2:3" x14ac:dyDescent="0.3">
      <c r="B11" s="30" t="s">
        <v>88</v>
      </c>
      <c r="C11" s="31" t="e">
        <f>MAX(#REF!)</f>
        <v>#REF!</v>
      </c>
    </row>
    <row r="12" spans="2:3" x14ac:dyDescent="0.3">
      <c r="B12" s="30" t="s">
        <v>89</v>
      </c>
      <c r="C12" s="31" t="e">
        <f>MAX(#REF!)</f>
        <v>#REF!</v>
      </c>
    </row>
    <row r="13" spans="2:3" x14ac:dyDescent="0.3">
      <c r="B13" s="30" t="s">
        <v>33</v>
      </c>
      <c r="C13" s="31" t="e">
        <f>SUM(C3:C12)</f>
        <v>#REF!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70" zoomScaleNormal="70" workbookViewId="0">
      <selection activeCell="K26" sqref="K26"/>
    </sheetView>
  </sheetViews>
  <sheetFormatPr baseColWidth="10" defaultColWidth="10.6640625" defaultRowHeight="14.4" x14ac:dyDescent="0.3"/>
  <cols>
    <col min="3" max="3" width="27.44140625" customWidth="1"/>
    <col min="4" max="4" width="14.6640625" customWidth="1"/>
    <col min="6" max="6" width="22" customWidth="1"/>
    <col min="8" max="8" width="25.88671875" customWidth="1"/>
    <col min="9" max="9" width="14" customWidth="1"/>
    <col min="10" max="10" width="16.44140625" customWidth="1"/>
  </cols>
  <sheetData>
    <row r="1" spans="1:10" x14ac:dyDescent="0.3">
      <c r="B1" s="7"/>
      <c r="C1" s="8"/>
      <c r="D1" s="8"/>
      <c r="E1" s="8"/>
      <c r="F1" s="8"/>
      <c r="G1" s="8"/>
      <c r="H1" s="7"/>
      <c r="I1" s="7"/>
      <c r="J1" s="7"/>
    </row>
    <row r="2" spans="1:10" ht="22.2" x14ac:dyDescent="0.45">
      <c r="B2" s="76" t="s">
        <v>43</v>
      </c>
      <c r="C2" s="76"/>
      <c r="D2" s="76"/>
      <c r="E2" s="76"/>
      <c r="F2" s="76"/>
      <c r="G2" s="76"/>
      <c r="H2" s="76"/>
      <c r="I2" s="76"/>
      <c r="J2" s="76"/>
    </row>
    <row r="4" spans="1:10" ht="18" x14ac:dyDescent="0.35">
      <c r="A4" s="12"/>
      <c r="B4" s="13" t="s">
        <v>44</v>
      </c>
      <c r="C4" s="77" t="str">
        <f>+TAPA!B4</f>
        <v>POR_VII_Linares_SA_COVID19_2021_10</v>
      </c>
      <c r="D4" s="77"/>
      <c r="E4" s="77"/>
      <c r="F4" s="77"/>
      <c r="G4" s="77"/>
      <c r="H4" s="77"/>
      <c r="I4" s="77"/>
      <c r="J4" s="77"/>
    </row>
    <row r="5" spans="1:10" x14ac:dyDescent="0.3">
      <c r="B5" s="7"/>
      <c r="C5" s="8"/>
      <c r="D5" s="8"/>
      <c r="E5" s="8"/>
      <c r="F5" s="8"/>
      <c r="G5" s="8"/>
      <c r="H5" s="7"/>
      <c r="I5" s="7"/>
      <c r="J5" s="7"/>
    </row>
    <row r="6" spans="1:10" ht="16.2" x14ac:dyDescent="0.35">
      <c r="B6" s="14" t="s">
        <v>45</v>
      </c>
      <c r="C6" s="8"/>
      <c r="D6" s="8"/>
      <c r="E6" s="8"/>
      <c r="F6" s="8"/>
      <c r="G6" s="8"/>
      <c r="H6" s="7"/>
      <c r="I6" s="7"/>
      <c r="J6" s="7"/>
    </row>
    <row r="8" spans="1:10" x14ac:dyDescent="0.3">
      <c r="B8" s="51" t="s">
        <v>34</v>
      </c>
      <c r="C8" s="51"/>
      <c r="D8" s="52" t="str">
        <f>+TAPA!D12</f>
        <v>POR</v>
      </c>
      <c r="E8" s="52"/>
      <c r="G8" s="51" t="s">
        <v>35</v>
      </c>
      <c r="H8" s="51"/>
      <c r="I8" s="58" t="str">
        <f>+TAPA!I12</f>
        <v>COVID19</v>
      </c>
      <c r="J8" s="59"/>
    </row>
    <row r="9" spans="1:10" x14ac:dyDescent="0.3">
      <c r="B9" s="51" t="s">
        <v>36</v>
      </c>
      <c r="C9" s="51"/>
      <c r="D9" s="52" t="str">
        <f>+TAPA!D13</f>
        <v>VII</v>
      </c>
      <c r="E9" s="52"/>
      <c r="G9" s="51" t="s">
        <v>46</v>
      </c>
      <c r="H9" s="51"/>
      <c r="I9" s="78" t="s">
        <v>94</v>
      </c>
      <c r="J9" s="79"/>
    </row>
    <row r="10" spans="1:10" x14ac:dyDescent="0.3">
      <c r="B10" s="51" t="s">
        <v>67</v>
      </c>
      <c r="C10" s="51"/>
      <c r="D10" s="52" t="str">
        <f>+TAPA!D14</f>
        <v>Linares</v>
      </c>
      <c r="E10" s="52"/>
      <c r="G10" s="51" t="s">
        <v>47</v>
      </c>
      <c r="H10" s="51"/>
      <c r="I10" s="78" t="s">
        <v>48</v>
      </c>
      <c r="J10" s="79"/>
    </row>
    <row r="11" spans="1:10" x14ac:dyDescent="0.3">
      <c r="B11" s="51" t="s">
        <v>38</v>
      </c>
      <c r="C11" s="51"/>
      <c r="D11" s="69" t="str">
        <f>+TAPA!D15</f>
        <v>SA</v>
      </c>
      <c r="E11" s="69"/>
      <c r="G11" s="51" t="s">
        <v>37</v>
      </c>
      <c r="H11" s="51"/>
      <c r="I11" s="62">
        <f>+TAPA!I13</f>
        <v>10</v>
      </c>
      <c r="J11" s="63"/>
    </row>
    <row r="13" spans="1:10" x14ac:dyDescent="0.3">
      <c r="B13" s="51" t="s">
        <v>39</v>
      </c>
      <c r="C13" s="51"/>
      <c r="D13" s="24">
        <f>+TAPA!D17</f>
        <v>44232</v>
      </c>
      <c r="E13" s="15"/>
      <c r="F13" s="15"/>
      <c r="I13" s="7"/>
      <c r="J13" s="7"/>
    </row>
    <row r="14" spans="1:10" x14ac:dyDescent="0.3">
      <c r="B14" s="51" t="s">
        <v>41</v>
      </c>
      <c r="C14" s="51"/>
      <c r="D14" s="24">
        <f>+TAPA!D18</f>
        <v>44232</v>
      </c>
      <c r="E14" s="15"/>
      <c r="F14" s="15"/>
      <c r="G14" s="15"/>
      <c r="H14" s="15"/>
      <c r="I14" s="7"/>
      <c r="J14" s="7"/>
    </row>
    <row r="15" spans="1:10" x14ac:dyDescent="0.3">
      <c r="B15" s="7"/>
      <c r="C15" s="7"/>
      <c r="D15" s="7"/>
      <c r="E15" s="8"/>
      <c r="F15" s="7"/>
      <c r="G15" s="7"/>
      <c r="H15" s="7"/>
      <c r="I15" s="7"/>
      <c r="J15" s="7"/>
    </row>
    <row r="16" spans="1:10" ht="16.2" x14ac:dyDescent="0.35">
      <c r="B16" s="14" t="s">
        <v>49</v>
      </c>
      <c r="C16" s="8"/>
      <c r="D16" s="19"/>
      <c r="E16" s="19"/>
      <c r="F16" s="19"/>
      <c r="G16" s="22"/>
      <c r="H16" s="7"/>
      <c r="I16" s="7"/>
      <c r="J16" s="7"/>
    </row>
    <row r="17" spans="2:11" x14ac:dyDescent="0.3">
      <c r="B17" s="7"/>
      <c r="C17" s="8"/>
      <c r="D17" s="19"/>
      <c r="E17" s="19"/>
      <c r="F17" s="19"/>
      <c r="G17" s="19"/>
      <c r="H17" s="7"/>
      <c r="I17" s="7"/>
      <c r="J17" s="7"/>
    </row>
    <row r="18" spans="2:11" x14ac:dyDescent="0.3">
      <c r="B18" s="64" t="s">
        <v>50</v>
      </c>
      <c r="C18" s="65"/>
      <c r="D18" s="66" t="s">
        <v>73</v>
      </c>
      <c r="E18" s="67"/>
      <c r="F18" s="67"/>
      <c r="G18" s="68"/>
      <c r="H18" s="7"/>
      <c r="I18" s="16" t="s">
        <v>51</v>
      </c>
      <c r="J18" s="26" t="s">
        <v>78</v>
      </c>
    </row>
    <row r="19" spans="2:11" x14ac:dyDescent="0.3">
      <c r="B19" s="64" t="s">
        <v>52</v>
      </c>
      <c r="C19" s="65"/>
      <c r="D19" s="66">
        <v>400005</v>
      </c>
      <c r="E19" s="67"/>
      <c r="F19" s="67"/>
      <c r="G19" s="68"/>
      <c r="H19" s="7"/>
      <c r="J19" s="18"/>
    </row>
    <row r="20" spans="2:11" x14ac:dyDescent="0.3">
      <c r="B20" s="64" t="s">
        <v>53</v>
      </c>
      <c r="C20" s="65"/>
      <c r="D20" s="66" t="s">
        <v>74</v>
      </c>
      <c r="E20" s="67"/>
      <c r="F20" s="67"/>
      <c r="G20" s="68"/>
      <c r="H20" s="7"/>
      <c r="I20" s="16" t="s">
        <v>51</v>
      </c>
      <c r="J20" s="26" t="s">
        <v>76</v>
      </c>
    </row>
    <row r="21" spans="2:11" x14ac:dyDescent="0.3">
      <c r="B21" s="64" t="s">
        <v>54</v>
      </c>
      <c r="C21" s="65"/>
      <c r="D21" s="70"/>
      <c r="E21" s="71"/>
      <c r="F21" s="71"/>
      <c r="G21" s="72"/>
      <c r="H21" s="7"/>
      <c r="I21" s="16" t="s">
        <v>51</v>
      </c>
      <c r="J21" s="26"/>
    </row>
    <row r="22" spans="2:11" x14ac:dyDescent="0.3">
      <c r="D22" s="18"/>
      <c r="E22" s="18"/>
      <c r="F22" s="18"/>
      <c r="G22" s="18"/>
      <c r="J22" s="18"/>
    </row>
    <row r="23" spans="2:11" ht="16.2" x14ac:dyDescent="0.35">
      <c r="B23" s="14" t="s">
        <v>55</v>
      </c>
      <c r="D23" s="18"/>
      <c r="E23" s="18"/>
      <c r="F23" s="18"/>
      <c r="G23" s="18"/>
    </row>
    <row r="24" spans="2:11" x14ac:dyDescent="0.3">
      <c r="D24" s="18"/>
      <c r="E24" s="18"/>
      <c r="F24" s="18"/>
      <c r="G24" s="18"/>
    </row>
    <row r="25" spans="2:11" x14ac:dyDescent="0.3">
      <c r="B25" s="51" t="s">
        <v>56</v>
      </c>
      <c r="C25" s="51"/>
      <c r="D25" s="27">
        <v>80</v>
      </c>
      <c r="E25" s="18"/>
      <c r="F25" s="18"/>
      <c r="G25" s="18"/>
      <c r="I25" s="7"/>
      <c r="J25" s="7"/>
    </row>
    <row r="26" spans="2:11" x14ac:dyDescent="0.3">
      <c r="B26" s="51" t="s">
        <v>57</v>
      </c>
      <c r="C26" s="51"/>
      <c r="D26" s="27">
        <v>113</v>
      </c>
      <c r="E26" s="19"/>
      <c r="F26" s="19"/>
      <c r="G26" s="19"/>
      <c r="H26" s="7"/>
      <c r="I26" s="7"/>
      <c r="J26" s="7"/>
      <c r="K26" s="21"/>
    </row>
    <row r="27" spans="2:11" x14ac:dyDescent="0.3">
      <c r="B27" s="51" t="s">
        <v>58</v>
      </c>
      <c r="C27" s="51"/>
      <c r="D27" s="27">
        <v>23</v>
      </c>
      <c r="E27" s="19"/>
      <c r="F27" s="19"/>
      <c r="G27" s="19"/>
      <c r="H27" s="7"/>
      <c r="I27" s="7"/>
      <c r="J27" s="7"/>
      <c r="K27" s="20"/>
    </row>
    <row r="28" spans="2:11" x14ac:dyDescent="0.3">
      <c r="B28" s="7"/>
      <c r="C28" s="8"/>
      <c r="D28" s="19"/>
      <c r="E28" s="19"/>
      <c r="F28" s="19"/>
      <c r="G28" s="19"/>
      <c r="H28" s="7"/>
      <c r="I28" s="7"/>
      <c r="J28" s="7"/>
    </row>
    <row r="29" spans="2:11" ht="16.2" x14ac:dyDescent="0.35">
      <c r="B29" s="14" t="s">
        <v>59</v>
      </c>
      <c r="C29" s="8"/>
      <c r="D29" s="8"/>
      <c r="E29" s="8"/>
      <c r="F29" s="8"/>
      <c r="G29" s="8"/>
      <c r="H29" s="7"/>
      <c r="I29" s="7"/>
      <c r="J29" s="7"/>
    </row>
    <row r="30" spans="2:11" x14ac:dyDescent="0.3">
      <c r="B30" s="7"/>
      <c r="C30" s="8"/>
      <c r="D30" s="8"/>
      <c r="E30" s="8"/>
      <c r="F30" s="8"/>
      <c r="G30" s="8"/>
      <c r="H30" s="7"/>
      <c r="I30" s="7"/>
      <c r="J30" s="7"/>
    </row>
    <row r="31" spans="2:11" x14ac:dyDescent="0.3">
      <c r="B31" s="17" t="s">
        <v>1</v>
      </c>
      <c r="C31" s="17" t="s">
        <v>2</v>
      </c>
      <c r="D31" s="17" t="s">
        <v>60</v>
      </c>
      <c r="E31" s="60" t="s">
        <v>3</v>
      </c>
      <c r="F31" s="60"/>
      <c r="G31" s="60" t="s">
        <v>4</v>
      </c>
      <c r="H31" s="61"/>
      <c r="I31" s="17" t="s">
        <v>61</v>
      </c>
      <c r="J31" s="17" t="s">
        <v>62</v>
      </c>
    </row>
    <row r="32" spans="2:11" x14ac:dyDescent="0.3">
      <c r="B32" s="45" t="s">
        <v>95</v>
      </c>
      <c r="C32" s="45" t="s">
        <v>96</v>
      </c>
      <c r="D32" s="46">
        <v>9.4499999999999993</v>
      </c>
      <c r="E32" s="74" t="s">
        <v>93</v>
      </c>
      <c r="F32" s="75"/>
      <c r="G32" s="73" t="s">
        <v>97</v>
      </c>
      <c r="H32" s="73"/>
      <c r="I32" s="49"/>
      <c r="J32" s="48" t="s">
        <v>72</v>
      </c>
    </row>
    <row r="33" spans="2:10" x14ac:dyDescent="0.3">
      <c r="B33" s="48" t="s">
        <v>95</v>
      </c>
      <c r="C33" s="48" t="s">
        <v>71</v>
      </c>
      <c r="D33" s="50">
        <v>9.9</v>
      </c>
      <c r="E33" s="73" t="s">
        <v>97</v>
      </c>
      <c r="F33" s="73"/>
      <c r="G33" s="75" t="s">
        <v>93</v>
      </c>
      <c r="H33" s="80"/>
      <c r="I33" s="49"/>
      <c r="J33" s="48" t="s">
        <v>72</v>
      </c>
    </row>
    <row r="34" spans="2:10" x14ac:dyDescent="0.3">
      <c r="B34" s="48" t="s">
        <v>98</v>
      </c>
      <c r="C34" s="48" t="s">
        <v>71</v>
      </c>
      <c r="D34" s="50">
        <v>8.7799999999999994</v>
      </c>
      <c r="E34" s="73" t="s">
        <v>99</v>
      </c>
      <c r="F34" s="75"/>
      <c r="G34" s="73" t="s">
        <v>100</v>
      </c>
      <c r="H34" s="73"/>
      <c r="I34" s="49"/>
      <c r="J34" s="48" t="s">
        <v>72</v>
      </c>
    </row>
    <row r="35" spans="2:10" x14ac:dyDescent="0.3">
      <c r="B35" s="48" t="s">
        <v>101</v>
      </c>
      <c r="C35" s="48" t="s">
        <v>96</v>
      </c>
      <c r="D35" s="50">
        <v>6.78</v>
      </c>
      <c r="E35" s="73" t="s">
        <v>102</v>
      </c>
      <c r="F35" s="73"/>
      <c r="G35" s="73" t="s">
        <v>103</v>
      </c>
      <c r="H35" s="75"/>
      <c r="I35" s="49"/>
      <c r="J35" s="48" t="s">
        <v>72</v>
      </c>
    </row>
    <row r="36" spans="2:10" x14ac:dyDescent="0.3">
      <c r="B36" s="48" t="s">
        <v>101</v>
      </c>
      <c r="C36" s="48" t="s">
        <v>71</v>
      </c>
      <c r="D36" s="50">
        <v>10.17</v>
      </c>
      <c r="E36" s="73" t="s">
        <v>103</v>
      </c>
      <c r="F36" s="75"/>
      <c r="G36" s="73" t="s">
        <v>102</v>
      </c>
      <c r="H36" s="73"/>
      <c r="I36" s="49"/>
      <c r="J36" s="48" t="s">
        <v>72</v>
      </c>
    </row>
  </sheetData>
  <mergeCells count="43">
    <mergeCell ref="E36:F36"/>
    <mergeCell ref="G36:H36"/>
    <mergeCell ref="E33:F33"/>
    <mergeCell ref="G33:H33"/>
    <mergeCell ref="E34:F34"/>
    <mergeCell ref="G34:H34"/>
    <mergeCell ref="E35:F35"/>
    <mergeCell ref="G35:H35"/>
    <mergeCell ref="G32:H32"/>
    <mergeCell ref="E32:F32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B19:C19"/>
    <mergeCell ref="D19:G19"/>
    <mergeCell ref="B20:C20"/>
    <mergeCell ref="D20:G20"/>
    <mergeCell ref="B21:C21"/>
    <mergeCell ref="D21:G21"/>
    <mergeCell ref="G11:H11"/>
    <mergeCell ref="I11:J11"/>
    <mergeCell ref="B13:C13"/>
    <mergeCell ref="B14:C14"/>
    <mergeCell ref="B18:C18"/>
    <mergeCell ref="D18:G18"/>
    <mergeCell ref="B11:C11"/>
    <mergeCell ref="D11:E11"/>
    <mergeCell ref="B26:C26"/>
    <mergeCell ref="B27:C27"/>
    <mergeCell ref="E31:F31"/>
    <mergeCell ref="G31:H31"/>
    <mergeCell ref="B25:C25"/>
  </mergeCells>
  <dataValidations count="2">
    <dataValidation allowBlank="1" showInputMessage="1" showErrorMessage="1" prompt="Origen y Destino como LOCALIDAD" sqref="E31:F31 E32:H36"/>
    <dataValidation allowBlank="1" showInputMessage="1" showErrorMessage="1" prompt="Nombre de fantasía del servicio" sqref="I31:I36"/>
  </dataValidations>
  <pageMargins left="0.7" right="0.7" top="0.75" bottom="0.75" header="0.3" footer="0.3"/>
  <pageSetup paperSize="5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B2" sqref="B2:I2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81" t="str">
        <f>"PROGRAMA DE OPERACIÓN DEL SERVICIO ("&amp;B7&amp;" - "&amp;C7&amp;")"</f>
        <v>PROGRAMA DE OPERACIÓN DEL SERVICIO (1B - IDA)</v>
      </c>
      <c r="C2" s="81"/>
      <c r="D2" s="81"/>
      <c r="E2" s="81"/>
      <c r="F2" s="81"/>
      <c r="G2" s="81"/>
      <c r="H2" s="81"/>
      <c r="I2" s="81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4" t="str">
        <f>'Operador SA'!B32</f>
        <v>1B</v>
      </c>
      <c r="C7" s="44" t="str">
        <f>'Operador SA'!C32</f>
        <v>IDA</v>
      </c>
      <c r="D7" s="44" t="str">
        <f>'Operador SA'!E32</f>
        <v>Población Las Camelias</v>
      </c>
      <c r="E7" s="44" t="str">
        <f>'Operador SA'!G32</f>
        <v>Las Tranqueras</v>
      </c>
      <c r="F7" s="44" t="str">
        <f>TAPA!I12</f>
        <v>COVID19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82" t="s">
        <v>7</v>
      </c>
      <c r="C11" s="82" t="s">
        <v>8</v>
      </c>
      <c r="D11" s="83">
        <f>TAPA!D17</f>
        <v>44232</v>
      </c>
      <c r="E11" s="84"/>
      <c r="F11" s="42"/>
      <c r="G11" s="42"/>
      <c r="H11" s="35"/>
      <c r="I11" s="35"/>
    </row>
    <row r="12" spans="2:9" x14ac:dyDescent="0.3">
      <c r="B12" s="82"/>
      <c r="C12" s="82"/>
      <c r="D12" s="43" t="s">
        <v>9</v>
      </c>
      <c r="E12" s="43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9"/>
      <c r="E13" s="39"/>
      <c r="F13" s="36"/>
      <c r="G13" s="36"/>
      <c r="H13" s="36"/>
      <c r="I13" s="36"/>
    </row>
    <row r="14" spans="2:9" x14ac:dyDescent="0.3">
      <c r="B14" s="6">
        <v>1</v>
      </c>
      <c r="C14" s="37" t="s">
        <v>13</v>
      </c>
      <c r="D14" s="38"/>
      <c r="E14" s="38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9"/>
      <c r="E15" s="39"/>
      <c r="F15" s="36"/>
      <c r="G15" s="36"/>
      <c r="H15" s="36"/>
      <c r="I15" s="36"/>
    </row>
    <row r="16" spans="2:9" x14ac:dyDescent="0.3">
      <c r="B16" s="6">
        <v>3</v>
      </c>
      <c r="C16" s="37" t="s">
        <v>15</v>
      </c>
      <c r="D16" s="38"/>
      <c r="E16" s="38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9"/>
      <c r="E17" s="39"/>
      <c r="F17" s="36"/>
      <c r="G17" s="36"/>
      <c r="H17" s="36"/>
      <c r="I17" s="36"/>
    </row>
    <row r="18" spans="2:9" x14ac:dyDescent="0.3">
      <c r="B18" s="6">
        <v>5</v>
      </c>
      <c r="C18" s="37" t="s">
        <v>17</v>
      </c>
      <c r="D18" s="38"/>
      <c r="E18" s="38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9"/>
      <c r="E19" s="39"/>
      <c r="F19" s="36"/>
      <c r="G19" s="36"/>
      <c r="H19" s="36"/>
      <c r="I19" s="36"/>
    </row>
    <row r="20" spans="2:9" x14ac:dyDescent="0.3">
      <c r="B20" s="6">
        <v>7</v>
      </c>
      <c r="C20" s="37" t="s">
        <v>19</v>
      </c>
      <c r="D20" s="38"/>
      <c r="E20" s="38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9"/>
      <c r="E21" s="39"/>
      <c r="F21" s="36"/>
      <c r="G21" s="36"/>
      <c r="H21" s="36"/>
      <c r="I21" s="36"/>
    </row>
    <row r="22" spans="2:9" x14ac:dyDescent="0.3">
      <c r="B22" s="6">
        <v>9</v>
      </c>
      <c r="C22" s="37" t="s">
        <v>21</v>
      </c>
      <c r="D22" s="40"/>
      <c r="E22" s="40"/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9"/>
      <c r="E23" s="39"/>
      <c r="F23" s="36"/>
      <c r="G23" s="36"/>
      <c r="H23" s="36"/>
      <c r="I23" s="36"/>
    </row>
    <row r="24" spans="2:9" x14ac:dyDescent="0.3">
      <c r="B24" s="6">
        <v>11</v>
      </c>
      <c r="C24" s="37" t="s">
        <v>23</v>
      </c>
      <c r="D24" s="40"/>
      <c r="E24" s="40"/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9" t="s">
        <v>75</v>
      </c>
      <c r="E25" s="39">
        <v>0</v>
      </c>
      <c r="F25" s="36"/>
      <c r="G25" s="36"/>
      <c r="H25" s="36"/>
      <c r="I25" s="36"/>
    </row>
    <row r="26" spans="2:9" x14ac:dyDescent="0.3">
      <c r="B26" s="6">
        <v>13</v>
      </c>
      <c r="C26" s="37" t="s">
        <v>25</v>
      </c>
      <c r="D26" s="40" t="s">
        <v>75</v>
      </c>
      <c r="E26" s="40">
        <v>0</v>
      </c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9"/>
      <c r="E27" s="39"/>
      <c r="F27" s="36"/>
      <c r="G27" s="36"/>
      <c r="H27" s="36"/>
      <c r="I27" s="36"/>
    </row>
    <row r="28" spans="2:9" ht="16.5" customHeight="1" x14ac:dyDescent="0.3">
      <c r="B28" s="6">
        <v>15</v>
      </c>
      <c r="C28" s="37" t="s">
        <v>27</v>
      </c>
      <c r="D28" s="40"/>
      <c r="E28" s="40"/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9"/>
      <c r="E29" s="39"/>
      <c r="F29" s="36"/>
      <c r="G29" s="36"/>
      <c r="H29" s="36"/>
      <c r="I29" s="36"/>
    </row>
    <row r="30" spans="2:9" x14ac:dyDescent="0.3">
      <c r="B30" s="6">
        <v>17</v>
      </c>
      <c r="C30" s="37" t="s">
        <v>29</v>
      </c>
      <c r="D30" s="40"/>
      <c r="E30" s="40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9"/>
      <c r="E31" s="39"/>
      <c r="F31" s="36"/>
      <c r="G31" s="36"/>
      <c r="H31" s="36"/>
      <c r="I31" s="36"/>
    </row>
    <row r="32" spans="2:9" x14ac:dyDescent="0.3">
      <c r="B32" s="6">
        <v>19</v>
      </c>
      <c r="C32" s="37" t="s">
        <v>31</v>
      </c>
      <c r="D32" s="38"/>
      <c r="E32" s="38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9"/>
      <c r="E33" s="39"/>
      <c r="F33" s="36"/>
      <c r="G33" s="36"/>
      <c r="H33" s="36"/>
      <c r="I33" s="36"/>
    </row>
    <row r="34" spans="2:9" x14ac:dyDescent="0.3">
      <c r="B34" s="6">
        <v>21</v>
      </c>
      <c r="C34" s="37" t="s">
        <v>63</v>
      </c>
      <c r="D34" s="38"/>
      <c r="E34" s="38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9"/>
      <c r="E35" s="39"/>
      <c r="F35" s="36"/>
      <c r="G35" s="36"/>
      <c r="H35" s="36"/>
      <c r="I35" s="36"/>
    </row>
    <row r="36" spans="2:9" x14ac:dyDescent="0.3">
      <c r="B36" s="6">
        <v>23</v>
      </c>
      <c r="C36" s="37" t="s">
        <v>65</v>
      </c>
      <c r="D36" s="38"/>
      <c r="E36" s="38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1" t="s">
        <v>12</v>
      </c>
      <c r="E37" s="41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E7" sqref="E7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81" t="str">
        <f>"PROGRAMA DE OPERACIÓN DEL SERVICIO ("&amp;B7&amp;" - "&amp;C7&amp;")"</f>
        <v>PROGRAMA DE OPERACIÓN DEL SERVICIO (1B - REGRESO)</v>
      </c>
      <c r="C2" s="81"/>
      <c r="D2" s="81"/>
      <c r="E2" s="81"/>
      <c r="F2" s="81"/>
      <c r="G2" s="81"/>
      <c r="H2" s="81"/>
      <c r="I2" s="81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4" t="str">
        <f>'Operador SA'!B33</f>
        <v>1B</v>
      </c>
      <c r="C7" s="44" t="str">
        <f>'Operador SA'!C33</f>
        <v>REGRESO</v>
      </c>
      <c r="D7" s="44" t="str">
        <f>'Operador SA'!E33</f>
        <v>Las Tranqueras</v>
      </c>
      <c r="E7" s="44" t="str">
        <f>'Operador SA'!G33</f>
        <v>Población Las Camelias</v>
      </c>
      <c r="F7" s="44" t="str">
        <f>TAPA!I12</f>
        <v>COVID19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82" t="s">
        <v>7</v>
      </c>
      <c r="C11" s="82" t="s">
        <v>8</v>
      </c>
      <c r="D11" s="83">
        <f>TAPA!D17</f>
        <v>44232</v>
      </c>
      <c r="E11" s="84"/>
      <c r="F11" s="42"/>
      <c r="G11" s="42"/>
      <c r="H11" s="35"/>
      <c r="I11" s="35"/>
    </row>
    <row r="12" spans="2:9" x14ac:dyDescent="0.3">
      <c r="B12" s="82"/>
      <c r="C12" s="82"/>
      <c r="D12" s="43" t="s">
        <v>9</v>
      </c>
      <c r="E12" s="43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9"/>
      <c r="E13" s="39"/>
      <c r="F13" s="36"/>
      <c r="G13" s="36"/>
      <c r="H13" s="36"/>
      <c r="I13" s="36"/>
    </row>
    <row r="14" spans="2:9" x14ac:dyDescent="0.3">
      <c r="B14" s="6">
        <v>1</v>
      </c>
      <c r="C14" s="47" t="s">
        <v>13</v>
      </c>
      <c r="D14" s="38"/>
      <c r="E14" s="38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9"/>
      <c r="E15" s="39"/>
      <c r="F15" s="36"/>
      <c r="G15" s="36"/>
      <c r="H15" s="36"/>
      <c r="I15" s="36"/>
    </row>
    <row r="16" spans="2:9" x14ac:dyDescent="0.3">
      <c r="B16" s="6">
        <v>3</v>
      </c>
      <c r="C16" s="47" t="s">
        <v>15</v>
      </c>
      <c r="D16" s="38"/>
      <c r="E16" s="38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9"/>
      <c r="E17" s="39"/>
      <c r="F17" s="36"/>
      <c r="G17" s="36"/>
      <c r="H17" s="36"/>
      <c r="I17" s="36"/>
    </row>
    <row r="18" spans="2:9" x14ac:dyDescent="0.3">
      <c r="B18" s="6">
        <v>5</v>
      </c>
      <c r="C18" s="47" t="s">
        <v>17</v>
      </c>
      <c r="D18" s="38"/>
      <c r="E18" s="38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9"/>
      <c r="E19" s="39"/>
      <c r="F19" s="36"/>
      <c r="G19" s="36"/>
      <c r="H19" s="36"/>
      <c r="I19" s="36"/>
    </row>
    <row r="20" spans="2:9" x14ac:dyDescent="0.3">
      <c r="B20" s="6">
        <v>7</v>
      </c>
      <c r="C20" s="47" t="s">
        <v>19</v>
      </c>
      <c r="D20" s="38"/>
      <c r="E20" s="38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9"/>
      <c r="E21" s="39"/>
      <c r="F21" s="36"/>
      <c r="G21" s="36"/>
      <c r="H21" s="36"/>
      <c r="I21" s="36"/>
    </row>
    <row r="22" spans="2:9" x14ac:dyDescent="0.3">
      <c r="B22" s="6">
        <v>9</v>
      </c>
      <c r="C22" s="47" t="s">
        <v>21</v>
      </c>
      <c r="D22" s="40"/>
      <c r="E22" s="40"/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9"/>
      <c r="E23" s="39"/>
      <c r="F23" s="36"/>
      <c r="G23" s="36"/>
      <c r="H23" s="36"/>
      <c r="I23" s="36"/>
    </row>
    <row r="24" spans="2:9" x14ac:dyDescent="0.3">
      <c r="B24" s="6">
        <v>11</v>
      </c>
      <c r="C24" s="47" t="s">
        <v>23</v>
      </c>
      <c r="D24" s="40"/>
      <c r="E24" s="40"/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9" t="s">
        <v>75</v>
      </c>
      <c r="E25" s="39">
        <v>0</v>
      </c>
      <c r="F25" s="36"/>
      <c r="G25" s="36"/>
      <c r="H25" s="36"/>
      <c r="I25" s="36"/>
    </row>
    <row r="26" spans="2:9" x14ac:dyDescent="0.3">
      <c r="B26" s="6">
        <v>13</v>
      </c>
      <c r="C26" s="47" t="s">
        <v>25</v>
      </c>
      <c r="D26" s="40" t="s">
        <v>75</v>
      </c>
      <c r="E26" s="40">
        <v>0</v>
      </c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9"/>
      <c r="E27" s="39"/>
      <c r="F27" s="36"/>
      <c r="G27" s="36"/>
      <c r="H27" s="36"/>
      <c r="I27" s="36"/>
    </row>
    <row r="28" spans="2:9" ht="16.5" customHeight="1" x14ac:dyDescent="0.3">
      <c r="B28" s="6">
        <v>15</v>
      </c>
      <c r="C28" s="47" t="s">
        <v>27</v>
      </c>
      <c r="D28" s="40"/>
      <c r="E28" s="40"/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9"/>
      <c r="E29" s="39"/>
      <c r="F29" s="36"/>
      <c r="G29" s="36"/>
      <c r="H29" s="36"/>
      <c r="I29" s="36"/>
    </row>
    <row r="30" spans="2:9" x14ac:dyDescent="0.3">
      <c r="B30" s="6">
        <v>17</v>
      </c>
      <c r="C30" s="47" t="s">
        <v>29</v>
      </c>
      <c r="D30" s="40"/>
      <c r="E30" s="40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9"/>
      <c r="E31" s="39"/>
      <c r="F31" s="36"/>
      <c r="G31" s="36"/>
      <c r="H31" s="36"/>
      <c r="I31" s="36"/>
    </row>
    <row r="32" spans="2:9" x14ac:dyDescent="0.3">
      <c r="B32" s="6">
        <v>19</v>
      </c>
      <c r="C32" s="47" t="s">
        <v>31</v>
      </c>
      <c r="D32" s="38"/>
      <c r="E32" s="38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9"/>
      <c r="E33" s="39"/>
      <c r="F33" s="36"/>
      <c r="G33" s="36"/>
      <c r="H33" s="36"/>
      <c r="I33" s="36"/>
    </row>
    <row r="34" spans="2:9" x14ac:dyDescent="0.3">
      <c r="B34" s="6">
        <v>21</v>
      </c>
      <c r="C34" s="47" t="s">
        <v>63</v>
      </c>
      <c r="D34" s="38"/>
      <c r="E34" s="38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9"/>
      <c r="E35" s="39"/>
      <c r="F35" s="36"/>
      <c r="G35" s="36"/>
      <c r="H35" s="36"/>
      <c r="I35" s="36"/>
    </row>
    <row r="36" spans="2:9" x14ac:dyDescent="0.3">
      <c r="B36" s="6">
        <v>23</v>
      </c>
      <c r="C36" s="47" t="s">
        <v>65</v>
      </c>
      <c r="D36" s="38"/>
      <c r="E36" s="38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1" t="s">
        <v>12</v>
      </c>
      <c r="E37" s="41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E7" sqref="E7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81" t="str">
        <f>"PROGRAMA DE OPERACIÓN DEL SERVICIO ("&amp;B7&amp;" - "&amp;C7&amp;")"</f>
        <v>PROGRAMA DE OPERACIÓN DEL SERVICIO (2A - REGRESO)</v>
      </c>
      <c r="C2" s="81"/>
      <c r="D2" s="81"/>
      <c r="E2" s="81"/>
      <c r="F2" s="81"/>
      <c r="G2" s="81"/>
      <c r="H2" s="81"/>
      <c r="I2" s="81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4" t="str">
        <f>'Operador SA'!B34</f>
        <v>2A</v>
      </c>
      <c r="C7" s="44" t="str">
        <f>'Operador SA'!C34</f>
        <v>REGRESO</v>
      </c>
      <c r="D7" s="44" t="str">
        <f>'Operador SA'!E34</f>
        <v>Población Oscar Bonilla</v>
      </c>
      <c r="E7" s="44" t="str">
        <f>'Operador SA'!G34</f>
        <v>Sector Cementerio</v>
      </c>
      <c r="F7" s="44" t="str">
        <f>TAPA!I12</f>
        <v>COVID19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82" t="s">
        <v>7</v>
      </c>
      <c r="C11" s="82" t="s">
        <v>8</v>
      </c>
      <c r="D11" s="83">
        <f>TAPA!D17</f>
        <v>44232</v>
      </c>
      <c r="E11" s="84"/>
      <c r="F11" s="42"/>
      <c r="G11" s="42"/>
      <c r="H11" s="35"/>
      <c r="I11" s="35"/>
    </row>
    <row r="12" spans="2:9" x14ac:dyDescent="0.3">
      <c r="B12" s="82"/>
      <c r="C12" s="82"/>
      <c r="D12" s="43" t="s">
        <v>9</v>
      </c>
      <c r="E12" s="43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9"/>
      <c r="E13" s="39"/>
      <c r="F13" s="36"/>
      <c r="G13" s="36"/>
      <c r="H13" s="36"/>
      <c r="I13" s="36"/>
    </row>
    <row r="14" spans="2:9" x14ac:dyDescent="0.3">
      <c r="B14" s="6">
        <v>1</v>
      </c>
      <c r="C14" s="47" t="s">
        <v>13</v>
      </c>
      <c r="D14" s="38"/>
      <c r="E14" s="38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9"/>
      <c r="E15" s="39"/>
      <c r="F15" s="36"/>
      <c r="G15" s="36"/>
      <c r="H15" s="36"/>
      <c r="I15" s="36"/>
    </row>
    <row r="16" spans="2:9" x14ac:dyDescent="0.3">
      <c r="B16" s="6">
        <v>3</v>
      </c>
      <c r="C16" s="47" t="s">
        <v>15</v>
      </c>
      <c r="D16" s="38"/>
      <c r="E16" s="38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9"/>
      <c r="E17" s="39"/>
      <c r="F17" s="36"/>
      <c r="G17" s="36"/>
      <c r="H17" s="36"/>
      <c r="I17" s="36"/>
    </row>
    <row r="18" spans="2:9" x14ac:dyDescent="0.3">
      <c r="B18" s="6">
        <v>5</v>
      </c>
      <c r="C18" s="47" t="s">
        <v>17</v>
      </c>
      <c r="D18" s="38"/>
      <c r="E18" s="38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9"/>
      <c r="E19" s="39"/>
      <c r="F19" s="36"/>
      <c r="G19" s="36"/>
      <c r="H19" s="36"/>
      <c r="I19" s="36"/>
    </row>
    <row r="20" spans="2:9" x14ac:dyDescent="0.3">
      <c r="B20" s="6">
        <v>7</v>
      </c>
      <c r="C20" s="47" t="s">
        <v>19</v>
      </c>
      <c r="D20" s="38"/>
      <c r="E20" s="38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9"/>
      <c r="E21" s="39"/>
      <c r="F21" s="36"/>
      <c r="G21" s="36"/>
      <c r="H21" s="36"/>
      <c r="I21" s="36"/>
    </row>
    <row r="22" spans="2:9" x14ac:dyDescent="0.3">
      <c r="B22" s="6">
        <v>9</v>
      </c>
      <c r="C22" s="47" t="s">
        <v>21</v>
      </c>
      <c r="D22" s="40"/>
      <c r="E22" s="40"/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9"/>
      <c r="E23" s="39"/>
      <c r="F23" s="36"/>
      <c r="G23" s="36"/>
      <c r="H23" s="36"/>
      <c r="I23" s="36"/>
    </row>
    <row r="24" spans="2:9" x14ac:dyDescent="0.3">
      <c r="B24" s="6">
        <v>11</v>
      </c>
      <c r="C24" s="47" t="s">
        <v>23</v>
      </c>
      <c r="D24" s="40"/>
      <c r="E24" s="40"/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9" t="s">
        <v>75</v>
      </c>
      <c r="E25" s="39">
        <v>0</v>
      </c>
      <c r="F25" s="36"/>
      <c r="G25" s="36"/>
      <c r="H25" s="36"/>
      <c r="I25" s="36"/>
    </row>
    <row r="26" spans="2:9" x14ac:dyDescent="0.3">
      <c r="B26" s="6">
        <v>13</v>
      </c>
      <c r="C26" s="47" t="s">
        <v>25</v>
      </c>
      <c r="D26" s="40" t="s">
        <v>75</v>
      </c>
      <c r="E26" s="40">
        <v>0</v>
      </c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9"/>
      <c r="E27" s="39"/>
      <c r="F27" s="36"/>
      <c r="G27" s="36"/>
      <c r="H27" s="36"/>
      <c r="I27" s="36"/>
    </row>
    <row r="28" spans="2:9" ht="16.5" customHeight="1" x14ac:dyDescent="0.3">
      <c r="B28" s="6">
        <v>15</v>
      </c>
      <c r="C28" s="47" t="s">
        <v>27</v>
      </c>
      <c r="D28" s="40"/>
      <c r="E28" s="40"/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9"/>
      <c r="E29" s="39"/>
      <c r="F29" s="36"/>
      <c r="G29" s="36"/>
      <c r="H29" s="36"/>
      <c r="I29" s="36"/>
    </row>
    <row r="30" spans="2:9" x14ac:dyDescent="0.3">
      <c r="B30" s="6">
        <v>17</v>
      </c>
      <c r="C30" s="47" t="s">
        <v>29</v>
      </c>
      <c r="D30" s="40"/>
      <c r="E30" s="40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9"/>
      <c r="E31" s="39"/>
      <c r="F31" s="36"/>
      <c r="G31" s="36"/>
      <c r="H31" s="36"/>
      <c r="I31" s="36"/>
    </row>
    <row r="32" spans="2:9" x14ac:dyDescent="0.3">
      <c r="B32" s="6">
        <v>19</v>
      </c>
      <c r="C32" s="47" t="s">
        <v>31</v>
      </c>
      <c r="D32" s="38"/>
      <c r="E32" s="38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9"/>
      <c r="E33" s="39"/>
      <c r="F33" s="36"/>
      <c r="G33" s="36"/>
      <c r="H33" s="36"/>
      <c r="I33" s="36"/>
    </row>
    <row r="34" spans="2:9" x14ac:dyDescent="0.3">
      <c r="B34" s="6">
        <v>21</v>
      </c>
      <c r="C34" s="47" t="s">
        <v>63</v>
      </c>
      <c r="D34" s="38"/>
      <c r="E34" s="38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9"/>
      <c r="E35" s="39"/>
      <c r="F35" s="36"/>
      <c r="G35" s="36"/>
      <c r="H35" s="36"/>
      <c r="I35" s="36"/>
    </row>
    <row r="36" spans="2:9" x14ac:dyDescent="0.3">
      <c r="B36" s="6">
        <v>23</v>
      </c>
      <c r="C36" s="47" t="s">
        <v>65</v>
      </c>
      <c r="D36" s="38"/>
      <c r="E36" s="38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1" t="s">
        <v>12</v>
      </c>
      <c r="E37" s="41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E7" sqref="E7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81" t="str">
        <f>"PROGRAMA DE OPERACIÓN DEL SERVICIO ("&amp;B7&amp;" - "&amp;C7&amp;")"</f>
        <v>PROGRAMA DE OPERACIÓN DEL SERVICIO (4A - IDA)</v>
      </c>
      <c r="C2" s="81"/>
      <c r="D2" s="81"/>
      <c r="E2" s="81"/>
      <c r="F2" s="81"/>
      <c r="G2" s="81"/>
      <c r="H2" s="81"/>
      <c r="I2" s="81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4" t="str">
        <f>'Operador SA'!B35</f>
        <v>4A</v>
      </c>
      <c r="C7" s="44" t="str">
        <f>'Operador SA'!C35</f>
        <v>IDA</v>
      </c>
      <c r="D7" s="44" t="str">
        <f>'Operador SA'!E35</f>
        <v>Población Carlos Camus</v>
      </c>
      <c r="E7" s="44" t="str">
        <f>'Operador SA'!G35</f>
        <v>Villa Nemesio Antúnez</v>
      </c>
      <c r="F7" s="44" t="str">
        <f>TAPA!I12</f>
        <v>COVID19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82" t="s">
        <v>7</v>
      </c>
      <c r="C11" s="82" t="s">
        <v>8</v>
      </c>
      <c r="D11" s="83">
        <f>TAPA!D17</f>
        <v>44232</v>
      </c>
      <c r="E11" s="84"/>
      <c r="F11" s="42"/>
      <c r="G11" s="42"/>
      <c r="H11" s="35"/>
      <c r="I11" s="35"/>
    </row>
    <row r="12" spans="2:9" x14ac:dyDescent="0.3">
      <c r="B12" s="82"/>
      <c r="C12" s="82"/>
      <c r="D12" s="43" t="s">
        <v>9</v>
      </c>
      <c r="E12" s="43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9"/>
      <c r="E13" s="39"/>
      <c r="F13" s="36"/>
      <c r="G13" s="36"/>
      <c r="H13" s="36"/>
      <c r="I13" s="36"/>
    </row>
    <row r="14" spans="2:9" x14ac:dyDescent="0.3">
      <c r="B14" s="6">
        <v>1</v>
      </c>
      <c r="C14" s="47" t="s">
        <v>13</v>
      </c>
      <c r="D14" s="38"/>
      <c r="E14" s="38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9"/>
      <c r="E15" s="39"/>
      <c r="F15" s="36"/>
      <c r="G15" s="36"/>
      <c r="H15" s="36"/>
      <c r="I15" s="36"/>
    </row>
    <row r="16" spans="2:9" x14ac:dyDescent="0.3">
      <c r="B16" s="6">
        <v>3</v>
      </c>
      <c r="C16" s="47" t="s">
        <v>15</v>
      </c>
      <c r="D16" s="38"/>
      <c r="E16" s="38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9"/>
      <c r="E17" s="39"/>
      <c r="F17" s="36"/>
      <c r="G17" s="36"/>
      <c r="H17" s="36"/>
      <c r="I17" s="36"/>
    </row>
    <row r="18" spans="2:9" x14ac:dyDescent="0.3">
      <c r="B18" s="6">
        <v>5</v>
      </c>
      <c r="C18" s="47" t="s">
        <v>17</v>
      </c>
      <c r="D18" s="38"/>
      <c r="E18" s="38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9"/>
      <c r="E19" s="39"/>
      <c r="F19" s="36"/>
      <c r="G19" s="36"/>
      <c r="H19" s="36"/>
      <c r="I19" s="36"/>
    </row>
    <row r="20" spans="2:9" x14ac:dyDescent="0.3">
      <c r="B20" s="6">
        <v>7</v>
      </c>
      <c r="C20" s="47" t="s">
        <v>19</v>
      </c>
      <c r="D20" s="38"/>
      <c r="E20" s="38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9"/>
      <c r="E21" s="39"/>
      <c r="F21" s="36"/>
      <c r="G21" s="36"/>
      <c r="H21" s="36"/>
      <c r="I21" s="36"/>
    </row>
    <row r="22" spans="2:9" x14ac:dyDescent="0.3">
      <c r="B22" s="6">
        <v>9</v>
      </c>
      <c r="C22" s="47" t="s">
        <v>21</v>
      </c>
      <c r="D22" s="40"/>
      <c r="E22" s="40"/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9"/>
      <c r="E23" s="39"/>
      <c r="F23" s="36"/>
      <c r="G23" s="36"/>
      <c r="H23" s="36"/>
      <c r="I23" s="36"/>
    </row>
    <row r="24" spans="2:9" x14ac:dyDescent="0.3">
      <c r="B24" s="6">
        <v>11</v>
      </c>
      <c r="C24" s="47" t="s">
        <v>23</v>
      </c>
      <c r="D24" s="40"/>
      <c r="E24" s="40"/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9" t="s">
        <v>75</v>
      </c>
      <c r="E25" s="39">
        <v>0</v>
      </c>
      <c r="F25" s="36"/>
      <c r="G25" s="36"/>
      <c r="H25" s="36"/>
      <c r="I25" s="36"/>
    </row>
    <row r="26" spans="2:9" x14ac:dyDescent="0.3">
      <c r="B26" s="6">
        <v>13</v>
      </c>
      <c r="C26" s="47" t="s">
        <v>25</v>
      </c>
      <c r="D26" s="40" t="s">
        <v>75</v>
      </c>
      <c r="E26" s="40">
        <v>0</v>
      </c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9"/>
      <c r="E27" s="39"/>
      <c r="F27" s="36"/>
      <c r="G27" s="36"/>
      <c r="H27" s="36"/>
      <c r="I27" s="36"/>
    </row>
    <row r="28" spans="2:9" ht="16.5" customHeight="1" x14ac:dyDescent="0.3">
      <c r="B28" s="6">
        <v>15</v>
      </c>
      <c r="C28" s="47" t="s">
        <v>27</v>
      </c>
      <c r="D28" s="40"/>
      <c r="E28" s="40"/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9"/>
      <c r="E29" s="39"/>
      <c r="F29" s="36"/>
      <c r="G29" s="36"/>
      <c r="H29" s="36"/>
      <c r="I29" s="36"/>
    </row>
    <row r="30" spans="2:9" x14ac:dyDescent="0.3">
      <c r="B30" s="6">
        <v>17</v>
      </c>
      <c r="C30" s="47" t="s">
        <v>29</v>
      </c>
      <c r="D30" s="40"/>
      <c r="E30" s="40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9"/>
      <c r="E31" s="39"/>
      <c r="F31" s="36"/>
      <c r="G31" s="36"/>
      <c r="H31" s="36"/>
      <c r="I31" s="36"/>
    </row>
    <row r="32" spans="2:9" x14ac:dyDescent="0.3">
      <c r="B32" s="6">
        <v>19</v>
      </c>
      <c r="C32" s="47" t="s">
        <v>31</v>
      </c>
      <c r="D32" s="38"/>
      <c r="E32" s="38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9"/>
      <c r="E33" s="39"/>
      <c r="F33" s="36"/>
      <c r="G33" s="36"/>
      <c r="H33" s="36"/>
      <c r="I33" s="36"/>
    </row>
    <row r="34" spans="2:9" x14ac:dyDescent="0.3">
      <c r="B34" s="6">
        <v>21</v>
      </c>
      <c r="C34" s="47" t="s">
        <v>63</v>
      </c>
      <c r="D34" s="38"/>
      <c r="E34" s="38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9"/>
      <c r="E35" s="39"/>
      <c r="F35" s="36"/>
      <c r="G35" s="36"/>
      <c r="H35" s="36"/>
      <c r="I35" s="36"/>
    </row>
    <row r="36" spans="2:9" x14ac:dyDescent="0.3">
      <c r="B36" s="6">
        <v>23</v>
      </c>
      <c r="C36" s="47" t="s">
        <v>65</v>
      </c>
      <c r="D36" s="38"/>
      <c r="E36" s="38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1" t="s">
        <v>12</v>
      </c>
      <c r="E37" s="41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D7" sqref="D7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81" t="str">
        <f>"PROGRAMA DE OPERACIÓN DEL SERVICIO ("&amp;B7&amp;" - "&amp;C7&amp;")"</f>
        <v>PROGRAMA DE OPERACIÓN DEL SERVICIO (4A - REGRESO)</v>
      </c>
      <c r="C2" s="81"/>
      <c r="D2" s="81"/>
      <c r="E2" s="81"/>
      <c r="F2" s="81"/>
      <c r="G2" s="81"/>
      <c r="H2" s="81"/>
      <c r="I2" s="81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4" t="str">
        <f>'Operador SA'!B36</f>
        <v>4A</v>
      </c>
      <c r="C7" s="44" t="str">
        <f>'Operador SA'!C36</f>
        <v>REGRESO</v>
      </c>
      <c r="D7" s="44" t="str">
        <f>'Operador SA'!E36</f>
        <v>Villa Nemesio Antúnez</v>
      </c>
      <c r="E7" s="44" t="str">
        <f>'Operador SA'!G36</f>
        <v>Población Carlos Camus</v>
      </c>
      <c r="F7" s="44" t="str">
        <f>TAPA!I12</f>
        <v>COVID19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82" t="s">
        <v>7</v>
      </c>
      <c r="C11" s="82" t="s">
        <v>8</v>
      </c>
      <c r="D11" s="83">
        <f>TAPA!D17</f>
        <v>44232</v>
      </c>
      <c r="E11" s="84"/>
      <c r="F11" s="42"/>
      <c r="G11" s="42"/>
      <c r="H11" s="35"/>
      <c r="I11" s="35"/>
    </row>
    <row r="12" spans="2:9" x14ac:dyDescent="0.3">
      <c r="B12" s="82"/>
      <c r="C12" s="82"/>
      <c r="D12" s="43" t="s">
        <v>9</v>
      </c>
      <c r="E12" s="43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9"/>
      <c r="E13" s="39"/>
      <c r="F13" s="36"/>
      <c r="G13" s="36"/>
      <c r="H13" s="36"/>
      <c r="I13" s="36"/>
    </row>
    <row r="14" spans="2:9" x14ac:dyDescent="0.3">
      <c r="B14" s="6">
        <v>1</v>
      </c>
      <c r="C14" s="47" t="s">
        <v>13</v>
      </c>
      <c r="D14" s="38"/>
      <c r="E14" s="38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9"/>
      <c r="E15" s="39"/>
      <c r="F15" s="36"/>
      <c r="G15" s="36"/>
      <c r="H15" s="36"/>
      <c r="I15" s="36"/>
    </row>
    <row r="16" spans="2:9" x14ac:dyDescent="0.3">
      <c r="B16" s="6">
        <v>3</v>
      </c>
      <c r="C16" s="47" t="s">
        <v>15</v>
      </c>
      <c r="D16" s="38"/>
      <c r="E16" s="38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9"/>
      <c r="E17" s="39"/>
      <c r="F17" s="36"/>
      <c r="G17" s="36"/>
      <c r="H17" s="36"/>
      <c r="I17" s="36"/>
    </row>
    <row r="18" spans="2:9" x14ac:dyDescent="0.3">
      <c r="B18" s="6">
        <v>5</v>
      </c>
      <c r="C18" s="47" t="s">
        <v>17</v>
      </c>
      <c r="D18" s="38"/>
      <c r="E18" s="38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9"/>
      <c r="E19" s="39"/>
      <c r="F19" s="36"/>
      <c r="G19" s="36"/>
      <c r="H19" s="36"/>
      <c r="I19" s="36"/>
    </row>
    <row r="20" spans="2:9" x14ac:dyDescent="0.3">
      <c r="B20" s="6">
        <v>7</v>
      </c>
      <c r="C20" s="47" t="s">
        <v>19</v>
      </c>
      <c r="D20" s="38"/>
      <c r="E20" s="38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9"/>
      <c r="E21" s="39"/>
      <c r="F21" s="36"/>
      <c r="G21" s="36"/>
      <c r="H21" s="36"/>
      <c r="I21" s="36"/>
    </row>
    <row r="22" spans="2:9" x14ac:dyDescent="0.3">
      <c r="B22" s="6">
        <v>9</v>
      </c>
      <c r="C22" s="47" t="s">
        <v>21</v>
      </c>
      <c r="D22" s="40"/>
      <c r="E22" s="40"/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9"/>
      <c r="E23" s="39"/>
      <c r="F23" s="36"/>
      <c r="G23" s="36"/>
      <c r="H23" s="36"/>
      <c r="I23" s="36"/>
    </row>
    <row r="24" spans="2:9" x14ac:dyDescent="0.3">
      <c r="B24" s="6">
        <v>11</v>
      </c>
      <c r="C24" s="47" t="s">
        <v>23</v>
      </c>
      <c r="D24" s="40"/>
      <c r="E24" s="40"/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9" t="s">
        <v>75</v>
      </c>
      <c r="E25" s="39">
        <v>0</v>
      </c>
      <c r="F25" s="36"/>
      <c r="G25" s="36"/>
      <c r="H25" s="36"/>
      <c r="I25" s="36"/>
    </row>
    <row r="26" spans="2:9" x14ac:dyDescent="0.3">
      <c r="B26" s="6">
        <v>13</v>
      </c>
      <c r="C26" s="47" t="s">
        <v>25</v>
      </c>
      <c r="D26" s="40" t="s">
        <v>75</v>
      </c>
      <c r="E26" s="40">
        <v>0</v>
      </c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9"/>
      <c r="E27" s="39"/>
      <c r="F27" s="36"/>
      <c r="G27" s="36"/>
      <c r="H27" s="36"/>
      <c r="I27" s="36"/>
    </row>
    <row r="28" spans="2:9" ht="16.5" customHeight="1" x14ac:dyDescent="0.3">
      <c r="B28" s="6">
        <v>15</v>
      </c>
      <c r="C28" s="47" t="s">
        <v>27</v>
      </c>
      <c r="D28" s="40"/>
      <c r="E28" s="40"/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9"/>
      <c r="E29" s="39"/>
      <c r="F29" s="36"/>
      <c r="G29" s="36"/>
      <c r="H29" s="36"/>
      <c r="I29" s="36"/>
    </row>
    <row r="30" spans="2:9" x14ac:dyDescent="0.3">
      <c r="B30" s="6">
        <v>17</v>
      </c>
      <c r="C30" s="47" t="s">
        <v>29</v>
      </c>
      <c r="D30" s="40"/>
      <c r="E30" s="40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9"/>
      <c r="E31" s="39"/>
      <c r="F31" s="36"/>
      <c r="G31" s="36"/>
      <c r="H31" s="36"/>
      <c r="I31" s="36"/>
    </row>
    <row r="32" spans="2:9" x14ac:dyDescent="0.3">
      <c r="B32" s="6">
        <v>19</v>
      </c>
      <c r="C32" s="47" t="s">
        <v>31</v>
      </c>
      <c r="D32" s="38"/>
      <c r="E32" s="38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9"/>
      <c r="E33" s="39"/>
      <c r="F33" s="36"/>
      <c r="G33" s="36"/>
      <c r="H33" s="36"/>
      <c r="I33" s="36"/>
    </row>
    <row r="34" spans="2:9" x14ac:dyDescent="0.3">
      <c r="B34" s="6">
        <v>21</v>
      </c>
      <c r="C34" s="47" t="s">
        <v>63</v>
      </c>
      <c r="D34" s="38"/>
      <c r="E34" s="38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9"/>
      <c r="E35" s="39"/>
      <c r="F35" s="36"/>
      <c r="G35" s="36"/>
      <c r="H35" s="36"/>
      <c r="I35" s="36"/>
    </row>
    <row r="36" spans="2:9" x14ac:dyDescent="0.3">
      <c r="B36" s="6">
        <v>23</v>
      </c>
      <c r="C36" s="47" t="s">
        <v>65</v>
      </c>
      <c r="D36" s="38"/>
      <c r="E36" s="38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1" t="s">
        <v>12</v>
      </c>
      <c r="E37" s="41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TAPA</vt:lpstr>
      <vt:lpstr>Flota</vt:lpstr>
      <vt:lpstr>Operador SA</vt:lpstr>
      <vt:lpstr>1B-I</vt:lpstr>
      <vt:lpstr>1B-R</vt:lpstr>
      <vt:lpstr>2A-R</vt:lpstr>
      <vt:lpstr>4A-I</vt:lpstr>
      <vt:lpstr>4A-R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Claudia Briones Toro</cp:lastModifiedBy>
  <cp:lastPrinted>2020-02-19T14:19:51Z</cp:lastPrinted>
  <dcterms:created xsi:type="dcterms:W3CDTF">2014-10-23T18:30:16Z</dcterms:created>
  <dcterms:modified xsi:type="dcterms:W3CDTF">2021-02-18T12:21:39Z</dcterms:modified>
</cp:coreProperties>
</file>