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Villarrica\Programas\Producción\2019_05_08_1942\"/>
    </mc:Choice>
  </mc:AlternateContent>
  <bookViews>
    <workbookView xWindow="0" yWindow="0" windowWidth="15360" windowHeight="8145" tabRatio="902" activeTab="1"/>
  </bookViews>
  <sheets>
    <sheet name="TAPA" sheetId="11" r:id="rId1"/>
    <sheet name="Operador L3" sheetId="10" r:id="rId2"/>
    <sheet name="3A-I" sheetId="18" r:id="rId3"/>
    <sheet name="3B-I" sheetId="26" r:id="rId4"/>
    <sheet name="3C-I" sheetId="28" r:id="rId5"/>
  </sheets>
  <definedNames>
    <definedName name="_xlnm.Print_Area" localSheetId="2">'3A-I'!$B$2:$I$37</definedName>
    <definedName name="_xlnm.Print_Area" localSheetId="3">'3B-I'!$B$2:$I$37</definedName>
    <definedName name="_xlnm.Print_Area" localSheetId="4">'3C-I'!$B$2:$I$37</definedName>
    <definedName name="_xlnm.Print_Area" localSheetId="1">'Operador L3'!$B$2:$J$34</definedName>
    <definedName name="_xlnm.Print_Area" localSheetId="0">TAPA!$A$1:$K$28</definedName>
    <definedName name="_xlnm.Print_Titles" localSheetId="1">'Operador L3'!$31:$31</definedName>
  </definedNames>
  <calcPr calcId="152511"/>
</workbook>
</file>

<file path=xl/calcChain.xml><?xml version="1.0" encoding="utf-8"?>
<calcChain xmlns="http://schemas.openxmlformats.org/spreadsheetml/2006/main">
  <c r="D7" i="18" l="1"/>
  <c r="E7" i="18"/>
  <c r="D7" i="26"/>
  <c r="E7" i="26"/>
  <c r="D7" i="28"/>
  <c r="E7" i="28"/>
  <c r="C4" i="10"/>
  <c r="D11" i="28"/>
  <c r="D11" i="18"/>
  <c r="I11" i="10"/>
  <c r="D14" i="10"/>
  <c r="D13" i="10"/>
  <c r="D11" i="26" s="1"/>
  <c r="I37" i="28"/>
  <c r="G37" i="28"/>
  <c r="E37" i="28"/>
  <c r="O15" i="28"/>
  <c r="O14" i="28"/>
  <c r="F7" i="28"/>
  <c r="E37" i="26"/>
  <c r="F7" i="26"/>
  <c r="O13" i="28"/>
  <c r="B2" i="28"/>
  <c r="B2" i="26"/>
  <c r="F7" i="18"/>
  <c r="I37" i="18"/>
  <c r="G37" i="18"/>
  <c r="E37" i="18"/>
  <c r="B2" i="18"/>
  <c r="B4" i="11"/>
</calcChain>
</file>

<file path=xl/sharedStrings.xml><?xml version="1.0" encoding="utf-8"?>
<sst xmlns="http://schemas.openxmlformats.org/spreadsheetml/2006/main" count="219" uniqueCount="93">
  <si>
    <t>TIPO</t>
  </si>
  <si>
    <t>POR</t>
  </si>
  <si>
    <t>ESTACIONALIDAD</t>
  </si>
  <si>
    <t>Normal</t>
  </si>
  <si>
    <t>REGIÓN</t>
  </si>
  <si>
    <t>IX</t>
  </si>
  <si>
    <t>CORRELATIVO</t>
  </si>
  <si>
    <t>PERÍMETRO</t>
  </si>
  <si>
    <t>Villarrica</t>
  </si>
  <si>
    <t>UNIDAD DE NEGOCIO</t>
  </si>
  <si>
    <t>L3</t>
  </si>
  <si>
    <t>FECHA INICIO</t>
  </si>
  <si>
    <t>Realizado por</t>
  </si>
  <si>
    <t>Oscar Cadet González</t>
  </si>
  <si>
    <t>FECHA FIN</t>
  </si>
  <si>
    <t>Revisado por</t>
  </si>
  <si>
    <t>Claudia Briones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</si>
  <si>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</si>
  <si>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</si>
  <si>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</si>
  <si>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</si>
  <si>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</si>
  <si>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</si>
  <si>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</si>
  <si>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</si>
  <si>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EMPRESA DE TRANSPORTE JIMENEZ Y TORO LIMITADA</t>
  </si>
  <si>
    <t>RUT</t>
  </si>
  <si>
    <t>76.928.820-1</t>
  </si>
  <si>
    <t>FOLIO</t>
  </si>
  <si>
    <t>REPRESENTANTE LEGAL</t>
  </si>
  <si>
    <t>Ramón Nicolás Jiménez Sanhueza</t>
  </si>
  <si>
    <t>9.815.433-7</t>
  </si>
  <si>
    <t>ADMINISTRADOR OPERACIONAL</t>
  </si>
  <si>
    <t>Álvaro Rodrigo Fuentes Araya</t>
  </si>
  <si>
    <t>13.288.422-6</t>
  </si>
  <si>
    <t>3. Descripción de la Flota</t>
  </si>
  <si>
    <t>FLOTA MÍNIMA UN</t>
  </si>
  <si>
    <t>*6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</si>
  <si>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</si>
  <si>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</si>
  <si>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</si>
  <si>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</si>
  <si>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</si>
  <si>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</si>
  <si>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</si>
  <si>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</si>
  <si>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ID Servicio</t>
  </si>
  <si>
    <t>Adjunta KMZ</t>
  </si>
  <si>
    <t>3A</t>
  </si>
  <si>
    <t>Ida</t>
  </si>
  <si>
    <t>Relún</t>
  </si>
  <si>
    <t>Centro</t>
  </si>
  <si>
    <t xml:space="preserve">SI </t>
  </si>
  <si>
    <t>3B</t>
  </si>
  <si>
    <t>3C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</si>
  <si>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</si>
  <si>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</si>
  <si>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</si>
  <si>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</si>
  <si>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</si>
  <si>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</si>
  <si>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</si>
  <si>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</si>
  <si>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alta</t>
  </si>
  <si>
    <t>01:00-01:59</t>
  </si>
  <si>
    <t>media</t>
  </si>
  <si>
    <t>02:00-02:59</t>
  </si>
  <si>
    <t>baja</t>
  </si>
  <si>
    <t>03:00-03:59</t>
  </si>
  <si>
    <t>04:00-04:59</t>
  </si>
  <si>
    <t>05:00-05:59</t>
  </si>
  <si>
    <t>06:00-06:59</t>
  </si>
  <si>
    <t>07:00-07:59</t>
  </si>
  <si>
    <t>08:00-08:59</t>
  </si>
  <si>
    <t>Alta</t>
  </si>
  <si>
    <t>09:00-09:59</t>
  </si>
  <si>
    <t>Baja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</si>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</sst>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u/>
      <sz val="11"/>
      <color theme="0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1"/>
      <color theme="0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6" fillId="0" borderId="0" xfId="0" applyNumberFormat="1" applyFont="1"/>
    <xf numFmtId="0" fontId="7" fillId="0" borderId="0" xfId="0" applyFont="1"/>
    <xf numFmtId="0" fontId="8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0" fillId="0" borderId="0" xfId="0" applyFont="1"/>
    <xf numFmtId="0" fontId="11" fillId="0" borderId="0" xfId="0" applyFont="1"/>
    <xf numFmtId="0" fontId="8" fillId="3" borderId="2" xfId="0" applyFont="1" applyFill="1" applyBorder="1" applyAlignment="1"/>
    <xf numFmtId="0" fontId="13" fillId="0" borderId="0" xfId="0" applyFont="1"/>
    <xf numFmtId="0" fontId="4" fillId="0" borderId="0" xfId="0" applyFont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3" fillId="7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3" fillId="7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9" fontId="14" fillId="0" borderId="0" xfId="1" applyFont="1" applyFill="1"/>
    <xf numFmtId="0" fontId="3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FFC000"/>
    <pageSetUpPr fitToPage="1"/>
  </sheetPr>
  <dimension ref="A2:M22"/>
  <sheetViews>
    <sheetView zoomScale="70" zoomScaleNormal="70" workbookViewId="0">
      <selection activeCell="D19" sqref="D19"/>
    </sheetView>
  </sheetViews>
  <sheetFormatPr baseColWidth="10" defaultColWidth="11.42578125" defaultRowHeight="16.5" x14ac:dyDescent="0.3"/>
  <cols>
    <col min="1" max="1" width="3.28515625" customWidth="1"/>
    <col min="2" max="2" width="20" style="4" customWidth="1"/>
    <col min="3" max="4" width="20" style="5" customWidth="1"/>
    <col min="5" max="5" width="8" style="5" customWidth="1"/>
    <col min="6" max="6" width="22.85546875" style="5" customWidth="1"/>
    <col min="7" max="7" width="15.140625" style="5" customWidth="1"/>
    <col min="8" max="9" width="15.140625" style="4" customWidth="1"/>
    <col min="10" max="10" width="8.140625" style="4" customWidth="1"/>
    <col min="11" max="11" width="3.28515625" style="4" customWidth="1"/>
    <col min="12" max="12" width="11.42578125" style="4"/>
    <col min="13" max="13" width="12.85546875" style="4" bestFit="1" customWidth="1"/>
    <col min="14" max="16384" width="11.42578125" style="4"/>
  </cols>
  <sheetData>
    <row r="2" spans="1:13" x14ac:dyDescent="0.3">
      <c r="B2"/>
      <c r="C2"/>
      <c r="D2"/>
      <c r="E2"/>
      <c r="F2"/>
      <c r="G2"/>
      <c r="H2"/>
      <c r="I2"/>
      <c r="J2"/>
    </row>
    <row r="4" spans="1:13" ht="53.25" customHeight="1" x14ac:dyDescent="0.3">
      <c r="B4" s="53" t="str">
        <f>+D12&amp;"_"&amp;D13&amp;"_"&amp;D14&amp;"_"&amp;D15&amp;"_"&amp;I12&amp;"_"&amp;YEAR(M4)&amp;"_"&amp;I13</f>
        <v>POR_IX_Villarrica_L3_Normal_2019_2</v>
      </c>
      <c r="C4" s="53"/>
      <c r="D4" s="53"/>
      <c r="E4" s="53"/>
      <c r="F4" s="53"/>
      <c r="G4" s="53"/>
      <c r="H4" s="53"/>
      <c r="I4" s="53"/>
      <c r="J4" s="53"/>
      <c r="M4" s="6">
        <v>43466</v>
      </c>
    </row>
    <row r="5" spans="1:13" s="1" customFormat="1" ht="15.75" x14ac:dyDescent="0.3">
      <c r="A5" s="7"/>
      <c r="B5"/>
      <c r="C5"/>
      <c r="D5"/>
      <c r="E5"/>
      <c r="F5"/>
      <c r="G5"/>
      <c r="H5"/>
      <c r="I5"/>
      <c r="J5"/>
    </row>
    <row r="6" spans="1:13" s="1" customFormat="1" ht="15.75" x14ac:dyDescent="0.3">
      <c r="A6" s="7"/>
      <c r="B6"/>
      <c r="C6"/>
      <c r="D6"/>
      <c r="E6"/>
      <c r="F6"/>
      <c r="G6"/>
      <c r="H6"/>
      <c r="I6"/>
      <c r="J6"/>
    </row>
    <row r="7" spans="1:13" s="1" customFormat="1" ht="15.75" x14ac:dyDescent="0.3">
      <c r="A7" s="7"/>
      <c r="B7"/>
      <c r="C7"/>
      <c r="D7"/>
      <c r="E7"/>
      <c r="F7"/>
      <c r="G7"/>
      <c r="H7"/>
      <c r="I7"/>
      <c r="J7"/>
    </row>
    <row r="8" spans="1:13" s="1" customFormat="1" ht="15.75" x14ac:dyDescent="0.3">
      <c r="A8" s="7"/>
      <c r="B8"/>
      <c r="C8"/>
      <c r="D8"/>
      <c r="E8"/>
      <c r="F8"/>
      <c r="G8"/>
      <c r="H8"/>
      <c r="I8"/>
      <c r="J8"/>
    </row>
    <row r="9" spans="1:13" s="1" customFormat="1" ht="15.75" x14ac:dyDescent="0.3">
      <c r="A9" s="7"/>
      <c r="B9"/>
      <c r="C9"/>
      <c r="D9"/>
      <c r="E9"/>
      <c r="F9"/>
      <c r="G9"/>
      <c r="H9"/>
      <c r="I9"/>
      <c r="J9"/>
    </row>
    <row r="10" spans="1:13" x14ac:dyDescent="0.3">
      <c r="B10"/>
      <c r="C10"/>
      <c r="D10"/>
      <c r="E10"/>
      <c r="F10"/>
      <c r="G10"/>
      <c r="H10"/>
      <c r="I10"/>
      <c r="J10"/>
    </row>
    <row r="11" spans="1:13" x14ac:dyDescent="0.3">
      <c r="B11"/>
      <c r="C11"/>
      <c r="D11"/>
      <c r="E11"/>
      <c r="F11"/>
      <c r="G11"/>
      <c r="H11"/>
      <c r="I11"/>
      <c r="J11"/>
    </row>
    <row r="12" spans="1:13" x14ac:dyDescent="0.3">
      <c r="B12" s="50" t="s">
        <v>0</v>
      </c>
      <c r="C12" s="50"/>
      <c r="D12" s="52" t="s">
        <v>1</v>
      </c>
      <c r="E12" s="52"/>
      <c r="G12" s="50" t="s">
        <v>2</v>
      </c>
      <c r="H12" s="50"/>
      <c r="I12" s="52" t="s">
        <v>3</v>
      </c>
      <c r="J12" s="52"/>
    </row>
    <row r="13" spans="1:13" x14ac:dyDescent="0.3">
      <c r="B13" s="50" t="s">
        <v>4</v>
      </c>
      <c r="C13" s="50"/>
      <c r="D13" s="52" t="s">
        <v>5</v>
      </c>
      <c r="E13" s="52"/>
      <c r="G13" s="50" t="s">
        <v>6</v>
      </c>
      <c r="H13" s="50"/>
      <c r="I13" s="52">
        <v>2</v>
      </c>
      <c r="J13" s="52"/>
    </row>
    <row r="14" spans="1:13" x14ac:dyDescent="0.3">
      <c r="B14" s="50" t="s">
        <v>7</v>
      </c>
      <c r="C14" s="50"/>
      <c r="D14" s="52" t="s">
        <v>8</v>
      </c>
      <c r="E14" s="52"/>
    </row>
    <row r="15" spans="1:13" x14ac:dyDescent="0.3">
      <c r="B15" s="50" t="s">
        <v>9</v>
      </c>
      <c r="C15" s="50"/>
      <c r="D15" s="52" t="s">
        <v>10</v>
      </c>
      <c r="E15" s="52"/>
    </row>
    <row r="16" spans="1:13" x14ac:dyDescent="0.3">
      <c r="B16" s="10"/>
      <c r="C16" s="10"/>
    </row>
    <row r="17" spans="2:10" x14ac:dyDescent="0.3">
      <c r="B17" s="50" t="s">
        <v>11</v>
      </c>
      <c r="C17" s="50"/>
      <c r="D17" s="11">
        <v>43581</v>
      </c>
      <c r="F17" s="12" t="s">
        <v>12</v>
      </c>
      <c r="G17" s="51" t="s">
        <v>13</v>
      </c>
      <c r="H17" s="51"/>
      <c r="I17" s="51"/>
      <c r="J17" s="51"/>
    </row>
    <row r="18" spans="2:10" x14ac:dyDescent="0.3">
      <c r="B18" s="50" t="s">
        <v>14</v>
      </c>
      <c r="C18" s="50"/>
      <c r="D18" s="11">
        <v>43581</v>
      </c>
      <c r="F18" s="12" t="s">
        <v>15</v>
      </c>
      <c r="G18" s="51" t="s">
        <v>16</v>
      </c>
      <c r="H18" s="51"/>
      <c r="I18" s="51"/>
      <c r="J18" s="51"/>
    </row>
    <row r="22" spans="2:10" x14ac:dyDescent="0.3">
      <c r="F22" s="13"/>
    </row>
  </sheetData>
  <mergeCells count="17">
    <mergeCell ref="B4:J4"/>
    <mergeCell ref="I12:J12"/>
    <mergeCell ref="B13:C13"/>
    <mergeCell ref="D13:E13"/>
    <mergeCell ref="G13:H13"/>
    <mergeCell ref="I13:J13"/>
    <mergeCell ref="B12:C12"/>
    <mergeCell ref="D12:E12"/>
    <mergeCell ref="G12:H12"/>
    <mergeCell ref="B18:C18"/>
    <mergeCell ref="G18:J18"/>
    <mergeCell ref="B14:C14"/>
    <mergeCell ref="D14:E14"/>
    <mergeCell ref="B15:C15"/>
    <mergeCell ref="D15:E15"/>
    <mergeCell ref="B17:C17"/>
    <mergeCell ref="G17:J17"/>
  </mergeCells>
  <conditionalFormatting sqref="D17:D18">
    <cfRule type="expression" dxfId="39" priority="5">
      <formula>D17=""</formula>
    </cfRule>
  </conditionalFormatting>
  <conditionalFormatting sqref="G18:J18">
    <cfRule type="expression" dxfId="38" priority="13">
      <formula>G18=""</formula>
    </cfRule>
  </conditionalFormatting>
  <conditionalFormatting sqref="G17:J17">
    <cfRule type="expression" dxfId="37" priority="14">
      <formula>G17=""</formula>
    </cfRule>
  </conditionalFormatting>
  <conditionalFormatting sqref="I13:J13">
    <cfRule type="expression" dxfId="36" priority="19">
      <formula>I13=""</formula>
    </cfRule>
  </conditionalFormatting>
  <conditionalFormatting sqref="I12:J12">
    <cfRule type="expression" dxfId="35" priority="20">
      <formula>I12=""</formula>
    </cfRule>
  </conditionalFormatting>
  <conditionalFormatting sqref="D15:E15">
    <cfRule type="expression" dxfId="34" priority="21">
      <formula>D15=""</formula>
    </cfRule>
  </conditionalFormatting>
  <conditionalFormatting sqref="D14:E14">
    <cfRule type="expression" dxfId="33" priority="22">
      <formula>D14=""</formula>
    </cfRule>
  </conditionalFormatting>
  <conditionalFormatting sqref="D13:E13">
    <cfRule type="expression" dxfId="32" priority="23">
      <formula>D13=""</formula>
    </cfRule>
  </conditionalFormatting>
  <conditionalFormatting sqref="D12:E12">
    <cfRule type="expression" dxfId="31" priority="24">
      <formula>D12=""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5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FFC000"/>
    <pageSetUpPr fitToPage="1"/>
  </sheetPr>
  <dimension ref="A1:L34"/>
  <sheetViews>
    <sheetView tabSelected="1" topLeftCell="A25" zoomScale="70" zoomScaleNormal="70" workbookViewId="0">
      <selection activeCell="H44" sqref="H44"/>
    </sheetView>
  </sheetViews>
  <sheetFormatPr baseColWidth="10" defaultColWidth="11.42578125" defaultRowHeight="16.5" x14ac:dyDescent="0.3"/>
  <cols>
    <col min="1" max="1" width="3.28515625" customWidth="1"/>
    <col min="2" max="2" width="22.85546875" style="5" customWidth="1"/>
    <col min="3" max="3" width="20" style="5" customWidth="1"/>
    <col min="4" max="4" width="20" style="14" customWidth="1"/>
    <col min="5" max="8" width="15.140625" style="5" customWidth="1"/>
    <col min="9" max="9" width="16.140625" style="5" bestFit="1" customWidth="1"/>
    <col min="10" max="10" width="26.7109375" style="4" bestFit="1" customWidth="1"/>
    <col min="11" max="11" width="11.42578125" style="4"/>
    <col min="12" max="12" width="20" style="4" customWidth="1"/>
    <col min="13" max="16384" width="11.42578125" style="4"/>
  </cols>
  <sheetData>
    <row r="1" spans="1:12" x14ac:dyDescent="0.3">
      <c r="B1" s="4"/>
      <c r="D1" s="5"/>
      <c r="H1" s="4"/>
      <c r="I1" s="4"/>
    </row>
    <row r="2" spans="1:12" ht="21" x14ac:dyDescent="0.35">
      <c r="B2" s="62" t="s">
        <v>17</v>
      </c>
      <c r="C2" s="62"/>
      <c r="D2" s="62"/>
      <c r="E2" s="62"/>
      <c r="F2" s="62"/>
      <c r="G2" s="62"/>
      <c r="H2" s="62"/>
      <c r="I2" s="62"/>
      <c r="J2" s="62"/>
    </row>
    <row r="3" spans="1:12" x14ac:dyDescent="0.3">
      <c r="L3" s="15"/>
    </row>
    <row r="4" spans="1:12" s="2" customFormat="1" ht="18.75" x14ac:dyDescent="0.3">
      <c r="A4" s="16"/>
      <c r="B4" s="17" t="s">
        <v>18</v>
      </c>
      <c r="C4" s="63" t="str">
        <f>+D8&amp;"_"&amp;D9&amp;"_"&amp;D10&amp;"_"&amp;D11&amp;"_"&amp;I8&amp;"_"&amp;YEAR(L4)&amp;"_"&amp;I11</f>
        <v>POR_IX_Villarrica_L3_Normal_2019_2</v>
      </c>
      <c r="D4" s="63"/>
      <c r="E4" s="63"/>
      <c r="F4" s="63"/>
      <c r="G4" s="63"/>
      <c r="H4" s="63"/>
      <c r="I4" s="63"/>
      <c r="J4" s="63"/>
      <c r="L4" s="6">
        <v>43466</v>
      </c>
    </row>
    <row r="5" spans="1:12" x14ac:dyDescent="0.3">
      <c r="B5" s="4"/>
      <c r="D5" s="5"/>
      <c r="H5" s="4"/>
      <c r="I5" s="4"/>
    </row>
    <row r="6" spans="1:12" ht="18" x14ac:dyDescent="0.35">
      <c r="B6" s="18" t="s">
        <v>19</v>
      </c>
      <c r="D6" s="5"/>
      <c r="H6" s="4"/>
      <c r="I6" s="4"/>
    </row>
    <row r="7" spans="1:12" ht="9" customHeight="1" x14ac:dyDescent="0.35">
      <c r="B7" s="18"/>
      <c r="D7" s="5"/>
      <c r="H7" s="4"/>
      <c r="I7" s="4"/>
    </row>
    <row r="8" spans="1:12" x14ac:dyDescent="0.3">
      <c r="B8" s="50" t="s">
        <v>0</v>
      </c>
      <c r="C8" s="50"/>
      <c r="D8" s="52" t="s">
        <v>1</v>
      </c>
      <c r="E8" s="52"/>
      <c r="F8" s="19"/>
      <c r="G8" s="50" t="s">
        <v>2</v>
      </c>
      <c r="H8" s="50"/>
      <c r="I8" s="52" t="s">
        <v>3</v>
      </c>
      <c r="J8" s="52"/>
    </row>
    <row r="9" spans="1:12" x14ac:dyDescent="0.3">
      <c r="B9" s="50" t="s">
        <v>4</v>
      </c>
      <c r="C9" s="50"/>
      <c r="D9" s="52" t="s">
        <v>5</v>
      </c>
      <c r="E9" s="52"/>
      <c r="F9" s="19"/>
      <c r="G9" s="50" t="s">
        <v>20</v>
      </c>
      <c r="H9" s="50"/>
      <c r="I9" s="52"/>
      <c r="J9" s="52"/>
    </row>
    <row r="10" spans="1:12" x14ac:dyDescent="0.3">
      <c r="B10" s="50" t="s">
        <v>7</v>
      </c>
      <c r="C10" s="50"/>
      <c r="D10" s="52" t="s">
        <v>8</v>
      </c>
      <c r="E10" s="52"/>
      <c r="F10" s="19"/>
      <c r="G10" s="50" t="s">
        <v>21</v>
      </c>
      <c r="H10" s="50"/>
      <c r="I10" s="52" t="s">
        <v>22</v>
      </c>
      <c r="J10" s="52"/>
    </row>
    <row r="11" spans="1:12" x14ac:dyDescent="0.3">
      <c r="B11" s="50" t="s">
        <v>9</v>
      </c>
      <c r="C11" s="50"/>
      <c r="D11" s="52" t="s">
        <v>10</v>
      </c>
      <c r="E11" s="52"/>
      <c r="F11" s="19"/>
      <c r="G11" s="50" t="s">
        <v>6</v>
      </c>
      <c r="H11" s="50"/>
      <c r="I11" s="52">
        <f>+TAPA!I13</f>
        <v>2</v>
      </c>
      <c r="J11" s="52"/>
    </row>
    <row r="12" spans="1:12" x14ac:dyDescent="0.3">
      <c r="B12" s="10"/>
      <c r="C12" s="10"/>
      <c r="D12" s="10"/>
      <c r="E12" s="10"/>
      <c r="F12" s="10"/>
      <c r="G12" s="10"/>
      <c r="H12" s="10"/>
      <c r="I12" s="10"/>
    </row>
    <row r="13" spans="1:12" x14ac:dyDescent="0.3">
      <c r="B13" s="50" t="s">
        <v>11</v>
      </c>
      <c r="C13" s="50"/>
      <c r="D13" s="11">
        <f>+TAPA!D17</f>
        <v>43581</v>
      </c>
      <c r="E13" s="19"/>
      <c r="F13" s="19"/>
      <c r="G13"/>
      <c r="H13"/>
      <c r="I13" s="4"/>
    </row>
    <row r="14" spans="1:12" x14ac:dyDescent="0.3">
      <c r="B14" s="50" t="s">
        <v>14</v>
      </c>
      <c r="C14" s="50"/>
      <c r="D14" s="11">
        <f>+TAPA!D18</f>
        <v>43581</v>
      </c>
      <c r="E14" s="19"/>
      <c r="F14" s="19"/>
      <c r="G14" s="19"/>
      <c r="H14" s="19"/>
      <c r="I14" s="4"/>
    </row>
    <row r="15" spans="1:12" x14ac:dyDescent="0.3">
      <c r="B15" s="4"/>
      <c r="C15" s="4"/>
      <c r="D15" s="4"/>
      <c r="F15" s="4"/>
      <c r="G15" s="4"/>
      <c r="H15" s="4"/>
      <c r="I15" s="4"/>
    </row>
    <row r="16" spans="1:12" ht="18" x14ac:dyDescent="0.35">
      <c r="B16" s="18" t="s">
        <v>23</v>
      </c>
      <c r="D16" s="5"/>
      <c r="G16" s="4"/>
      <c r="H16" s="4"/>
      <c r="I16" s="4"/>
    </row>
    <row r="17" spans="2:12" ht="6.75" customHeight="1" x14ac:dyDescent="0.3">
      <c r="B17" s="4"/>
      <c r="D17" s="5"/>
      <c r="H17" s="4"/>
      <c r="I17" s="4"/>
    </row>
    <row r="18" spans="2:12" x14ac:dyDescent="0.3">
      <c r="B18" s="57" t="s">
        <v>24</v>
      </c>
      <c r="C18" s="58"/>
      <c r="D18" s="59" t="s">
        <v>25</v>
      </c>
      <c r="E18" s="60"/>
      <c r="F18" s="60"/>
      <c r="G18" s="61"/>
      <c r="H18" s="4"/>
      <c r="I18" s="8" t="s">
        <v>26</v>
      </c>
      <c r="J18" s="9" t="s">
        <v>27</v>
      </c>
    </row>
    <row r="19" spans="2:12" x14ac:dyDescent="0.3">
      <c r="B19" s="57" t="s">
        <v>28</v>
      </c>
      <c r="C19" s="58"/>
      <c r="D19" s="59">
        <v>400015</v>
      </c>
      <c r="E19" s="60"/>
      <c r="F19" s="60"/>
      <c r="G19" s="61"/>
      <c r="H19" s="4"/>
      <c r="I19"/>
      <c r="J19"/>
    </row>
    <row r="20" spans="2:12" x14ac:dyDescent="0.3">
      <c r="B20" s="57" t="s">
        <v>29</v>
      </c>
      <c r="C20" s="58"/>
      <c r="D20" s="59" t="s">
        <v>30</v>
      </c>
      <c r="E20" s="60"/>
      <c r="F20" s="60"/>
      <c r="G20" s="61"/>
      <c r="H20" s="4"/>
      <c r="I20" s="8" t="s">
        <v>26</v>
      </c>
      <c r="J20" s="9" t="s">
        <v>31</v>
      </c>
    </row>
    <row r="21" spans="2:12" x14ac:dyDescent="0.3">
      <c r="B21" s="57" t="s">
        <v>32</v>
      </c>
      <c r="C21" s="58"/>
      <c r="D21" s="59" t="s">
        <v>33</v>
      </c>
      <c r="E21" s="60"/>
      <c r="F21" s="60"/>
      <c r="G21" s="61"/>
      <c r="H21" s="4"/>
      <c r="I21" s="8" t="s">
        <v>26</v>
      </c>
      <c r="J21" s="9" t="s">
        <v>34</v>
      </c>
    </row>
    <row r="23" spans="2:12" ht="18" x14ac:dyDescent="0.35">
      <c r="B23" s="18" t="s">
        <v>35</v>
      </c>
    </row>
    <row r="24" spans="2:12" ht="6.75" customHeight="1" x14ac:dyDescent="0.3"/>
    <row r="25" spans="2:12" x14ac:dyDescent="0.3">
      <c r="B25" s="50" t="s">
        <v>36</v>
      </c>
      <c r="C25" s="50"/>
      <c r="D25" s="9">
        <v>20</v>
      </c>
      <c r="E25" t="s">
        <v>37</v>
      </c>
      <c r="F25"/>
      <c r="G25"/>
      <c r="H25"/>
      <c r="I25" s="4"/>
    </row>
    <row r="26" spans="2:12" x14ac:dyDescent="0.3">
      <c r="B26" s="50" t="s">
        <v>38</v>
      </c>
      <c r="C26" s="50"/>
      <c r="D26" s="9">
        <v>20</v>
      </c>
      <c r="H26" s="4"/>
      <c r="I26" s="4"/>
    </row>
    <row r="27" spans="2:12" x14ac:dyDescent="0.3">
      <c r="B27" s="50" t="s">
        <v>39</v>
      </c>
      <c r="C27" s="50"/>
      <c r="D27" s="9">
        <v>21</v>
      </c>
      <c r="H27" s="4"/>
      <c r="I27" s="4"/>
    </row>
    <row r="28" spans="2:12" x14ac:dyDescent="0.3">
      <c r="B28" s="4"/>
      <c r="D28" s="5"/>
      <c r="H28" s="4"/>
      <c r="I28" s="4"/>
    </row>
    <row r="29" spans="2:12" ht="18" x14ac:dyDescent="0.35">
      <c r="B29" s="18" t="s">
        <v>40</v>
      </c>
      <c r="D29" s="5"/>
      <c r="H29" s="4"/>
      <c r="I29" s="4"/>
    </row>
    <row r="30" spans="2:12" ht="7.5" customHeight="1" x14ac:dyDescent="0.3">
      <c r="B30" s="4"/>
      <c r="D30" s="5"/>
      <c r="H30" s="4"/>
      <c r="I30" s="4"/>
    </row>
    <row r="31" spans="2:12" ht="30.75" customHeight="1" x14ac:dyDescent="0.3">
      <c r="B31" s="20" t="s">
        <v>41</v>
      </c>
      <c r="C31" s="20" t="s">
        <v>42</v>
      </c>
      <c r="D31" s="20" t="s">
        <v>43</v>
      </c>
      <c r="E31" s="54" t="s">
        <v>44</v>
      </c>
      <c r="F31" s="54"/>
      <c r="G31" s="54" t="s">
        <v>45</v>
      </c>
      <c r="H31" s="54"/>
      <c r="I31" s="20" t="s">
        <v>46</v>
      </c>
      <c r="J31" s="20" t="s">
        <v>47</v>
      </c>
      <c r="L31" s="20"/>
    </row>
    <row r="32" spans="2:12" x14ac:dyDescent="0.3">
      <c r="B32" s="21" t="s">
        <v>48</v>
      </c>
      <c r="C32" s="21" t="s">
        <v>49</v>
      </c>
      <c r="D32" s="22">
        <v>14.6</v>
      </c>
      <c r="E32" s="55" t="s">
        <v>50</v>
      </c>
      <c r="F32" s="56"/>
      <c r="G32" s="55" t="s">
        <v>51</v>
      </c>
      <c r="H32" s="56"/>
      <c r="I32" s="21">
        <v>1</v>
      </c>
      <c r="J32" s="21" t="s">
        <v>52</v>
      </c>
      <c r="L32" s="23"/>
    </row>
    <row r="33" spans="2:12" x14ac:dyDescent="0.3">
      <c r="B33" s="21" t="s">
        <v>53</v>
      </c>
      <c r="C33" s="21" t="s">
        <v>49</v>
      </c>
      <c r="D33" s="22">
        <v>12.96</v>
      </c>
      <c r="E33" s="55" t="s">
        <v>50</v>
      </c>
      <c r="F33" s="56"/>
      <c r="G33" s="55" t="s">
        <v>51</v>
      </c>
      <c r="H33" s="56"/>
      <c r="I33" s="21">
        <v>2</v>
      </c>
      <c r="J33" s="21" t="s">
        <v>52</v>
      </c>
      <c r="L33" s="23"/>
    </row>
    <row r="34" spans="2:12" x14ac:dyDescent="0.3">
      <c r="B34" s="21" t="s">
        <v>54</v>
      </c>
      <c r="C34" s="21" t="s">
        <v>49</v>
      </c>
      <c r="D34" s="22">
        <v>10.14</v>
      </c>
      <c r="E34" s="55" t="s">
        <v>50</v>
      </c>
      <c r="F34" s="56"/>
      <c r="G34" s="55" t="s">
        <v>51</v>
      </c>
      <c r="H34" s="56"/>
      <c r="I34" s="21">
        <v>3</v>
      </c>
      <c r="J34" s="21" t="s">
        <v>52</v>
      </c>
      <c r="L34" s="23"/>
    </row>
  </sheetData>
  <mergeCells count="39">
    <mergeCell ref="D9:E9"/>
    <mergeCell ref="G9:H9"/>
    <mergeCell ref="I9:J9"/>
    <mergeCell ref="B10:C10"/>
    <mergeCell ref="B14:C14"/>
    <mergeCell ref="B13:C13"/>
    <mergeCell ref="B11:C11"/>
    <mergeCell ref="D11:E11"/>
    <mergeCell ref="B2:J2"/>
    <mergeCell ref="C4:J4"/>
    <mergeCell ref="B8:C8"/>
    <mergeCell ref="D10:E10"/>
    <mergeCell ref="G10:H10"/>
    <mergeCell ref="I10:J10"/>
    <mergeCell ref="G11:H11"/>
    <mergeCell ref="I11:J11"/>
    <mergeCell ref="D8:E8"/>
    <mergeCell ref="G8:H8"/>
    <mergeCell ref="I8:J8"/>
    <mergeCell ref="B9:C9"/>
    <mergeCell ref="D21:G21"/>
    <mergeCell ref="B25:C25"/>
    <mergeCell ref="B26:C26"/>
    <mergeCell ref="D18:G18"/>
    <mergeCell ref="D19:G19"/>
    <mergeCell ref="D20:G20"/>
    <mergeCell ref="B27:C27"/>
    <mergeCell ref="B18:C18"/>
    <mergeCell ref="B19:C19"/>
    <mergeCell ref="B20:C20"/>
    <mergeCell ref="B21:C21"/>
    <mergeCell ref="E33:F33"/>
    <mergeCell ref="G33:H33"/>
    <mergeCell ref="E34:F34"/>
    <mergeCell ref="G34:H34"/>
    <mergeCell ref="E31:F31"/>
    <mergeCell ref="G31:H31"/>
    <mergeCell ref="G32:H32"/>
    <mergeCell ref="E32:F32"/>
  </mergeCells>
  <conditionalFormatting sqref="D13:D14 I33:J34 B33:C34">
    <cfRule type="expression" dxfId="30" priority="2">
      <formula>B13=""</formula>
    </cfRule>
  </conditionalFormatting>
  <conditionalFormatting sqref="D27">
    <cfRule type="expression" dxfId="29" priority="6">
      <formula>D27=""</formula>
    </cfRule>
  </conditionalFormatting>
  <conditionalFormatting sqref="D26">
    <cfRule type="expression" dxfId="28" priority="12">
      <formula>D26=""</formula>
    </cfRule>
  </conditionalFormatting>
  <conditionalFormatting sqref="D25">
    <cfRule type="expression" dxfId="27" priority="15">
      <formula>D25=""</formula>
    </cfRule>
  </conditionalFormatting>
  <conditionalFormatting sqref="I32">
    <cfRule type="expression" dxfId="26" priority="18">
      <formula>I32=""</formula>
    </cfRule>
  </conditionalFormatting>
  <conditionalFormatting sqref="J18">
    <cfRule type="expression" dxfId="25" priority="25">
      <formula>J18=""</formula>
    </cfRule>
  </conditionalFormatting>
  <conditionalFormatting sqref="D18:G18">
    <cfRule type="expression" dxfId="24" priority="26">
      <formula>D18=""</formula>
    </cfRule>
  </conditionalFormatting>
  <conditionalFormatting sqref="D21:G21">
    <cfRule type="expression" dxfId="23" priority="29">
      <formula>D21=""</formula>
    </cfRule>
  </conditionalFormatting>
  <conditionalFormatting sqref="D20:G20">
    <cfRule type="expression" dxfId="22" priority="30">
      <formula>D20=""</formula>
    </cfRule>
  </conditionalFormatting>
  <conditionalFormatting sqref="D19:G19">
    <cfRule type="expression" dxfId="21" priority="31">
      <formula>D19=""</formula>
    </cfRule>
  </conditionalFormatting>
  <conditionalFormatting sqref="J21">
    <cfRule type="expression" dxfId="20" priority="32">
      <formula>J21=""</formula>
    </cfRule>
  </conditionalFormatting>
  <conditionalFormatting sqref="J20">
    <cfRule type="expression" dxfId="19" priority="33">
      <formula>J20=""</formula>
    </cfRule>
  </conditionalFormatting>
  <conditionalFormatting sqref="J32">
    <cfRule type="expression" dxfId="18" priority="34">
      <formula>J32=""</formula>
    </cfRule>
  </conditionalFormatting>
  <conditionalFormatting sqref="B32:C32">
    <cfRule type="expression" dxfId="17" priority="35">
      <formula>B32=""</formula>
    </cfRule>
  </conditionalFormatting>
  <conditionalFormatting sqref="I11:J11">
    <cfRule type="expression" dxfId="16" priority="36">
      <formula>I11=""</formula>
    </cfRule>
  </conditionalFormatting>
  <conditionalFormatting sqref="I10:J10">
    <cfRule type="expression" dxfId="15" priority="37">
      <formula>I10=""</formula>
    </cfRule>
  </conditionalFormatting>
  <conditionalFormatting sqref="I9:J9">
    <cfRule type="expression" dxfId="14" priority="38">
      <formula>I9=""</formula>
    </cfRule>
  </conditionalFormatting>
  <conditionalFormatting sqref="D9:E9">
    <cfRule type="expression" dxfId="13" priority="39">
      <formula>D9=""</formula>
    </cfRule>
  </conditionalFormatting>
  <conditionalFormatting sqref="I8:J8">
    <cfRule type="expression" dxfId="12" priority="40">
      <formula>I8=""</formula>
    </cfRule>
  </conditionalFormatting>
  <conditionalFormatting sqref="D11:E11">
    <cfRule type="expression" dxfId="11" priority="41">
      <formula>D11=""</formula>
    </cfRule>
  </conditionalFormatting>
  <conditionalFormatting sqref="D10:E10">
    <cfRule type="expression" dxfId="10" priority="42">
      <formula>D10=""</formula>
    </cfRule>
  </conditionalFormatting>
  <conditionalFormatting sqref="D8:E8">
    <cfRule type="expression" dxfId="9" priority="43">
      <formula>D8=""</formula>
    </cfRule>
  </conditionalFormatting>
  <dataValidations count="1">
    <dataValidation allowBlank="1" showInputMessage="1" showErrorMessage="1" prompt="Origen y Destino como LOCALIDAD" sqref="E31:F31"/>
  </dataValidations>
  <printOptions horizontalCentered="1"/>
  <pageMargins left="0.70833330000000005" right="0.70833330000000005" top="0.74791660000000004" bottom="0.74791660000000004" header="0.3152778" footer="0.3152778"/>
  <pageSetup paperSize="297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R57"/>
  <sheetViews>
    <sheetView showGridLines="0" zoomScale="90" zoomScaleNormal="90" zoomScaleSheetLayoutView="55" workbookViewId="0">
      <selection activeCell="K19" sqref="K18:K19"/>
    </sheetView>
  </sheetViews>
  <sheetFormatPr baseColWidth="10" defaultRowHeight="15" x14ac:dyDescent="0.25"/>
  <cols>
    <col min="1" max="1" width="4.7109375" customWidth="1"/>
    <col min="2" max="2" width="23.28515625" customWidth="1"/>
    <col min="3" max="9" width="15.7109375" customWidth="1"/>
  </cols>
  <sheetData>
    <row r="2" spans="2:18" ht="21" x14ac:dyDescent="0.25">
      <c r="B2" s="64" t="str">
        <f>"PROGRAMA DE OPERACIÓN DEL SERVICIO ("&amp;B7&amp;" - "&amp;C7&amp;")"</f>
        <v>PROGRAMA DE OPERACIÓN DEL SERVICIO (3A - Ida)</v>
      </c>
      <c r="C2" s="64"/>
      <c r="D2" s="64"/>
      <c r="E2" s="64"/>
      <c r="F2" s="64"/>
      <c r="G2" s="64"/>
      <c r="H2" s="64"/>
      <c r="I2" s="64"/>
    </row>
    <row r="4" spans="2:18" s="3" customFormat="1" x14ac:dyDescent="0.25">
      <c r="B4" s="3" t="s">
        <v>55</v>
      </c>
    </row>
    <row r="6" spans="2:18" x14ac:dyDescent="0.25">
      <c r="B6" s="24" t="s">
        <v>41</v>
      </c>
      <c r="C6" s="24" t="s">
        <v>42</v>
      </c>
      <c r="D6" s="24" t="s">
        <v>44</v>
      </c>
      <c r="E6" s="24" t="s">
        <v>45</v>
      </c>
      <c r="F6" s="24" t="s">
        <v>56</v>
      </c>
      <c r="G6" s="25"/>
    </row>
    <row r="7" spans="2:18" x14ac:dyDescent="0.25">
      <c r="B7" s="26" t="s">
        <v>48</v>
      </c>
      <c r="C7" s="26" t="s">
        <v>49</v>
      </c>
      <c r="D7" s="26" t="str">
        <f>+VLOOKUP(B7,'Operador L3'!B32:H34,4,0)</f>
        <v>Relún</v>
      </c>
      <c r="E7" s="26" t="str">
        <f>+VLOOKUP(B7,'Operador L3'!B32:H34,6,0)</f>
        <v>Centro</v>
      </c>
      <c r="F7" s="26" t="str">
        <f>'Operador L3'!I8</f>
        <v>Normal</v>
      </c>
      <c r="G7" s="25"/>
    </row>
    <row r="9" spans="2:18" s="3" customFormat="1" x14ac:dyDescent="0.25">
      <c r="B9" s="3" t="s">
        <v>57</v>
      </c>
      <c r="L9" s="27"/>
      <c r="M9" s="27"/>
      <c r="N9" s="27"/>
      <c r="O9" s="27"/>
      <c r="P9" s="27"/>
      <c r="Q9" s="27"/>
      <c r="R9" s="27"/>
    </row>
    <row r="10" spans="2:18" x14ac:dyDescent="0.25">
      <c r="L10" s="28"/>
      <c r="M10" s="28"/>
      <c r="N10" s="28"/>
      <c r="O10" s="28"/>
      <c r="P10" s="28"/>
      <c r="Q10" s="28"/>
      <c r="R10" s="28"/>
    </row>
    <row r="11" spans="2:18" ht="22.5" customHeight="1" x14ac:dyDescent="0.25">
      <c r="B11" s="65" t="s">
        <v>58</v>
      </c>
      <c r="C11" s="65" t="s">
        <v>59</v>
      </c>
      <c r="D11" s="66">
        <f>+'Operador L3'!D13</f>
        <v>43581</v>
      </c>
      <c r="E11" s="67"/>
      <c r="F11" s="30"/>
      <c r="G11" s="30"/>
      <c r="H11" s="30"/>
      <c r="I11" s="30"/>
      <c r="L11" s="28"/>
      <c r="M11" s="28"/>
      <c r="N11" s="28"/>
      <c r="O11" s="28"/>
      <c r="P11" s="28"/>
      <c r="Q11" s="28"/>
      <c r="R11" s="28"/>
    </row>
    <row r="12" spans="2:18" ht="30" x14ac:dyDescent="0.25">
      <c r="B12" s="65"/>
      <c r="C12" s="65"/>
      <c r="D12" s="31" t="s">
        <v>60</v>
      </c>
      <c r="E12" s="31" t="s">
        <v>61</v>
      </c>
      <c r="F12" s="30"/>
      <c r="G12" s="30"/>
      <c r="H12" s="30"/>
      <c r="I12" s="30"/>
      <c r="K12" s="32"/>
      <c r="L12" s="33"/>
      <c r="M12" s="33"/>
      <c r="N12" s="33"/>
      <c r="O12" s="34"/>
      <c r="P12" s="34"/>
      <c r="Q12" s="28"/>
      <c r="R12" s="28"/>
    </row>
    <row r="13" spans="2:18" ht="15.75" customHeight="1" x14ac:dyDescent="0.25">
      <c r="B13" s="35">
        <v>0</v>
      </c>
      <c r="C13" s="36" t="s">
        <v>62</v>
      </c>
      <c r="D13" s="37"/>
      <c r="E13" s="38"/>
      <c r="F13" s="30"/>
      <c r="G13" s="30"/>
      <c r="H13" s="30"/>
      <c r="I13" s="30"/>
      <c r="K13" s="32" t="s">
        <v>63</v>
      </c>
      <c r="L13" s="39"/>
      <c r="M13" s="39"/>
      <c r="N13" s="39"/>
      <c r="O13" s="40"/>
      <c r="P13" s="41"/>
      <c r="Q13" s="28"/>
      <c r="R13" s="28"/>
    </row>
    <row r="14" spans="2:18" ht="15.75" x14ac:dyDescent="0.25">
      <c r="B14" s="42">
        <v>1</v>
      </c>
      <c r="C14" s="29" t="s">
        <v>64</v>
      </c>
      <c r="D14" s="43"/>
      <c r="E14" s="43"/>
      <c r="F14" s="30"/>
      <c r="G14" s="30"/>
      <c r="H14" s="30"/>
      <c r="I14" s="30"/>
      <c r="K14" s="32" t="s">
        <v>65</v>
      </c>
      <c r="L14" s="39"/>
      <c r="M14" s="39"/>
      <c r="N14" s="39"/>
      <c r="O14" s="40"/>
      <c r="P14" s="41"/>
      <c r="Q14" s="28"/>
      <c r="R14" s="28"/>
    </row>
    <row r="15" spans="2:18" ht="15.75" x14ac:dyDescent="0.25">
      <c r="B15" s="35">
        <v>2</v>
      </c>
      <c r="C15" s="36" t="s">
        <v>66</v>
      </c>
      <c r="D15" s="37"/>
      <c r="E15" s="37"/>
      <c r="F15" s="30"/>
      <c r="G15" s="30"/>
      <c r="H15" s="30"/>
      <c r="I15" s="30"/>
      <c r="K15" s="32" t="s">
        <v>67</v>
      </c>
      <c r="L15" s="39"/>
      <c r="M15" s="39"/>
      <c r="N15" s="39"/>
      <c r="O15" s="40"/>
      <c r="P15" s="41"/>
      <c r="Q15" s="28"/>
      <c r="R15" s="28"/>
    </row>
    <row r="16" spans="2:18" ht="15.75" x14ac:dyDescent="0.25">
      <c r="B16" s="42">
        <v>3</v>
      </c>
      <c r="C16" s="29" t="s">
        <v>68</v>
      </c>
      <c r="D16" s="43"/>
      <c r="E16" s="43"/>
      <c r="F16" s="30"/>
      <c r="G16" s="30"/>
      <c r="H16" s="30"/>
      <c r="I16" s="30"/>
      <c r="L16" s="28"/>
      <c r="M16" s="28"/>
      <c r="N16" s="30"/>
      <c r="O16" s="28"/>
      <c r="P16" s="28"/>
      <c r="Q16" s="28"/>
      <c r="R16" s="28"/>
    </row>
    <row r="17" spans="2:18" ht="15.75" x14ac:dyDescent="0.25">
      <c r="B17" s="35">
        <v>4</v>
      </c>
      <c r="C17" s="36" t="s">
        <v>69</v>
      </c>
      <c r="D17" s="37"/>
      <c r="E17" s="37"/>
      <c r="F17" s="30"/>
      <c r="G17" s="30"/>
      <c r="H17" s="30"/>
      <c r="I17" s="30"/>
      <c r="L17" s="28"/>
      <c r="M17" s="28"/>
      <c r="N17" s="30"/>
      <c r="O17" s="28"/>
      <c r="P17" s="28"/>
      <c r="Q17" s="28"/>
      <c r="R17" s="28"/>
    </row>
    <row r="18" spans="2:18" ht="15.75" x14ac:dyDescent="0.25">
      <c r="B18" s="42">
        <v>5</v>
      </c>
      <c r="C18" s="29" t="s">
        <v>70</v>
      </c>
      <c r="D18" s="43"/>
      <c r="E18" s="43"/>
      <c r="F18" s="30"/>
      <c r="G18" s="30"/>
      <c r="H18" s="30"/>
      <c r="I18" s="30"/>
      <c r="L18" s="28"/>
      <c r="M18" s="28"/>
      <c r="N18" s="30"/>
      <c r="O18" s="28"/>
      <c r="P18" s="28"/>
      <c r="Q18" s="28"/>
      <c r="R18" s="28"/>
    </row>
    <row r="19" spans="2:18" ht="15.75" x14ac:dyDescent="0.25">
      <c r="B19" s="35">
        <v>6</v>
      </c>
      <c r="C19" s="36" t="s">
        <v>71</v>
      </c>
      <c r="D19" s="44"/>
      <c r="E19" s="37"/>
      <c r="F19" s="30"/>
      <c r="G19" s="30"/>
      <c r="H19" s="30"/>
      <c r="I19" s="30"/>
      <c r="L19" s="28"/>
      <c r="M19" s="28"/>
      <c r="N19" s="30"/>
      <c r="O19" s="28"/>
      <c r="P19" s="28"/>
      <c r="Q19" s="28"/>
      <c r="R19" s="28"/>
    </row>
    <row r="20" spans="2:18" ht="15.75" x14ac:dyDescent="0.25">
      <c r="B20" s="42">
        <v>7</v>
      </c>
      <c r="C20" s="29" t="s">
        <v>72</v>
      </c>
      <c r="D20" s="45"/>
      <c r="E20" s="43"/>
      <c r="F20" s="30"/>
      <c r="G20" s="30"/>
      <c r="H20" s="30"/>
      <c r="I20" s="30"/>
      <c r="L20" s="28"/>
      <c r="M20" s="28"/>
      <c r="N20" s="28"/>
      <c r="O20" s="28"/>
      <c r="P20" s="28"/>
      <c r="Q20" s="28"/>
      <c r="R20" s="28"/>
    </row>
    <row r="21" spans="2:18" ht="15.75" x14ac:dyDescent="0.25">
      <c r="B21" s="35">
        <v>8</v>
      </c>
      <c r="C21" s="36" t="s">
        <v>73</v>
      </c>
      <c r="D21" s="46" t="s">
        <v>74</v>
      </c>
      <c r="E21" s="37">
        <v>0</v>
      </c>
      <c r="F21" s="30"/>
      <c r="G21" s="30"/>
      <c r="H21" s="30"/>
      <c r="I21" s="30"/>
      <c r="L21" s="28"/>
      <c r="M21" s="28"/>
      <c r="N21" s="28"/>
      <c r="O21" s="28"/>
      <c r="P21" s="28"/>
      <c r="Q21" s="28"/>
      <c r="R21" s="28"/>
    </row>
    <row r="22" spans="2:18" ht="15.75" x14ac:dyDescent="0.25">
      <c r="B22" s="42">
        <v>9</v>
      </c>
      <c r="C22" s="29" t="s">
        <v>75</v>
      </c>
      <c r="D22" s="45" t="s">
        <v>76</v>
      </c>
      <c r="E22" s="43">
        <v>0</v>
      </c>
      <c r="F22" s="30"/>
      <c r="G22" s="30"/>
      <c r="H22" s="30"/>
      <c r="I22" s="30"/>
      <c r="L22" s="28"/>
      <c r="M22" s="28"/>
      <c r="N22" s="28"/>
      <c r="O22" s="28"/>
      <c r="P22" s="28"/>
      <c r="Q22" s="28"/>
      <c r="R22" s="28"/>
    </row>
    <row r="23" spans="2:18" ht="15.75" x14ac:dyDescent="0.25">
      <c r="B23" s="35">
        <v>10</v>
      </c>
      <c r="C23" s="36" t="s">
        <v>77</v>
      </c>
      <c r="D23" s="46" t="s">
        <v>76</v>
      </c>
      <c r="E23" s="37">
        <v>0</v>
      </c>
      <c r="F23" s="30"/>
      <c r="G23" s="30"/>
      <c r="H23" s="30"/>
      <c r="I23" s="30"/>
      <c r="L23" s="28"/>
      <c r="M23" s="28"/>
      <c r="N23" s="28"/>
      <c r="O23" s="28"/>
      <c r="P23" s="28"/>
      <c r="Q23" s="28"/>
      <c r="R23" s="28"/>
    </row>
    <row r="24" spans="2:18" ht="15.75" x14ac:dyDescent="0.25">
      <c r="B24" s="42">
        <v>11</v>
      </c>
      <c r="C24" s="29" t="s">
        <v>78</v>
      </c>
      <c r="D24" s="45" t="s">
        <v>76</v>
      </c>
      <c r="E24" s="43">
        <v>0</v>
      </c>
      <c r="F24" s="30"/>
      <c r="G24" s="30"/>
      <c r="H24" s="30"/>
      <c r="I24" s="30"/>
    </row>
    <row r="25" spans="2:18" ht="15.75" x14ac:dyDescent="0.25">
      <c r="B25" s="35">
        <v>12</v>
      </c>
      <c r="C25" s="36" t="s">
        <v>79</v>
      </c>
      <c r="D25" s="46" t="s">
        <v>76</v>
      </c>
      <c r="E25" s="37">
        <v>0</v>
      </c>
      <c r="F25" s="30"/>
      <c r="G25" s="30"/>
      <c r="H25" s="30"/>
      <c r="I25" s="30"/>
    </row>
    <row r="26" spans="2:18" ht="15.75" x14ac:dyDescent="0.25">
      <c r="B26" s="42">
        <v>13</v>
      </c>
      <c r="C26" s="29" t="s">
        <v>80</v>
      </c>
      <c r="D26" s="45" t="s">
        <v>76</v>
      </c>
      <c r="E26" s="43">
        <v>0</v>
      </c>
      <c r="F26" s="30"/>
      <c r="G26" s="30"/>
      <c r="H26" s="30"/>
      <c r="I26" s="30"/>
    </row>
    <row r="27" spans="2:18" ht="15.75" x14ac:dyDescent="0.25">
      <c r="B27" s="35">
        <v>14</v>
      </c>
      <c r="C27" s="36" t="s">
        <v>81</v>
      </c>
      <c r="D27" s="46" t="s">
        <v>76</v>
      </c>
      <c r="E27" s="37">
        <v>0</v>
      </c>
      <c r="F27" s="30"/>
      <c r="G27" s="30"/>
      <c r="H27" s="30"/>
      <c r="I27" s="30"/>
    </row>
    <row r="28" spans="2:18" ht="15.75" x14ac:dyDescent="0.25">
      <c r="B28" s="42">
        <v>15</v>
      </c>
      <c r="C28" s="29" t="s">
        <v>82</v>
      </c>
      <c r="D28" s="45"/>
      <c r="E28" s="43"/>
      <c r="F28" s="30"/>
      <c r="G28" s="30"/>
      <c r="H28" s="30"/>
      <c r="I28" s="30"/>
    </row>
    <row r="29" spans="2:18" ht="15.75" x14ac:dyDescent="0.25">
      <c r="B29" s="35">
        <v>16</v>
      </c>
      <c r="C29" s="36" t="s">
        <v>83</v>
      </c>
      <c r="D29" s="46"/>
      <c r="E29" s="37"/>
      <c r="F29" s="30"/>
      <c r="G29" s="30"/>
      <c r="H29" s="30"/>
      <c r="I29" s="30"/>
    </row>
    <row r="30" spans="2:18" ht="15.75" x14ac:dyDescent="0.25">
      <c r="B30" s="42">
        <v>17</v>
      </c>
      <c r="C30" s="29" t="s">
        <v>84</v>
      </c>
      <c r="D30" s="45"/>
      <c r="E30" s="43"/>
      <c r="F30" s="30"/>
      <c r="G30" s="30"/>
      <c r="H30" s="30"/>
      <c r="I30" s="30"/>
    </row>
    <row r="31" spans="2:18" ht="15.75" x14ac:dyDescent="0.25">
      <c r="B31" s="35">
        <v>18</v>
      </c>
      <c r="C31" s="36" t="s">
        <v>85</v>
      </c>
      <c r="D31" s="46"/>
      <c r="E31" s="37"/>
      <c r="F31" s="30"/>
      <c r="G31" s="30"/>
      <c r="H31" s="30"/>
      <c r="I31" s="30"/>
    </row>
    <row r="32" spans="2:18" ht="15.75" x14ac:dyDescent="0.25">
      <c r="B32" s="42">
        <v>19</v>
      </c>
      <c r="C32" s="29" t="s">
        <v>86</v>
      </c>
      <c r="D32" s="45"/>
      <c r="E32" s="43"/>
      <c r="F32" s="30"/>
      <c r="G32" s="30"/>
      <c r="H32" s="30"/>
      <c r="I32" s="30"/>
    </row>
    <row r="33" spans="2:9" ht="15.75" x14ac:dyDescent="0.25">
      <c r="B33" s="35">
        <v>20</v>
      </c>
      <c r="C33" s="36" t="s">
        <v>87</v>
      </c>
      <c r="D33" s="46"/>
      <c r="E33" s="37"/>
      <c r="F33" s="30"/>
      <c r="G33" s="30"/>
      <c r="H33" s="30"/>
      <c r="I33" s="30"/>
    </row>
    <row r="34" spans="2:9" ht="15.75" x14ac:dyDescent="0.25">
      <c r="B34" s="42">
        <v>21</v>
      </c>
      <c r="C34" s="29" t="s">
        <v>88</v>
      </c>
      <c r="D34" s="43"/>
      <c r="E34" s="43"/>
      <c r="F34" s="30"/>
      <c r="G34" s="30"/>
      <c r="H34" s="30"/>
      <c r="I34" s="30"/>
    </row>
    <row r="35" spans="2:9" ht="15.75" x14ac:dyDescent="0.25">
      <c r="B35" s="35">
        <v>22</v>
      </c>
      <c r="C35" s="36" t="s">
        <v>89</v>
      </c>
      <c r="D35" s="37"/>
      <c r="E35" s="37"/>
      <c r="F35" s="30"/>
      <c r="G35" s="30"/>
      <c r="H35" s="30"/>
      <c r="I35" s="30"/>
    </row>
    <row r="36" spans="2:9" ht="15.75" x14ac:dyDescent="0.25">
      <c r="B36" s="42">
        <v>23</v>
      </c>
      <c r="C36" s="29" t="s">
        <v>90</v>
      </c>
      <c r="D36" s="43"/>
      <c r="E36" s="43"/>
      <c r="F36" s="30"/>
      <c r="G36" s="30"/>
      <c r="H36" s="30"/>
      <c r="I36" s="30"/>
    </row>
    <row r="37" spans="2:9" ht="15.75" x14ac:dyDescent="0.25">
      <c r="B37" s="35" t="s">
        <v>91</v>
      </c>
      <c r="C37" s="36"/>
      <c r="D37" s="47"/>
      <c r="E37" s="47" t="str">
        <f>+IF(SUM(E13:E36)=0,"",SUM(E13:E36))</f>
        <v/>
      </c>
      <c r="F37" s="30"/>
      <c r="G37" s="30" t="str">
        <f>+IF(SUM(G13:G36)=0,"",SUM(G13:G36))</f>
        <v/>
      </c>
      <c r="H37" s="30"/>
      <c r="I37" s="30" t="str">
        <f>+IF(SUM(I13:I36)=0,"",SUM(I13:I36))</f>
        <v/>
      </c>
    </row>
    <row r="55" spans="10:14" x14ac:dyDescent="0.25">
      <c r="J55" s="48"/>
      <c r="K55" s="48"/>
      <c r="L55" s="48"/>
      <c r="M55" s="48"/>
      <c r="N55" s="48"/>
    </row>
    <row r="56" spans="10:14" x14ac:dyDescent="0.25">
      <c r="J56" s="48"/>
      <c r="K56" s="48"/>
      <c r="L56" s="48"/>
      <c r="M56" s="48"/>
      <c r="N56" s="48"/>
    </row>
    <row r="57" spans="10:14" x14ac:dyDescent="0.25">
      <c r="J57" s="48"/>
      <c r="K57" s="48"/>
      <c r="L57" s="49"/>
      <c r="M57" s="49"/>
      <c r="N57" s="49"/>
    </row>
  </sheetData>
  <mergeCells count="4">
    <mergeCell ref="B2:I2"/>
    <mergeCell ref="B11:B12"/>
    <mergeCell ref="C11:C12"/>
    <mergeCell ref="D11:E11"/>
  </mergeCells>
  <conditionalFormatting sqref="C7:E7">
    <cfRule type="expression" dxfId="8" priority="3">
      <formula>C7=""</formula>
    </cfRule>
  </conditionalFormatting>
  <conditionalFormatting sqref="B7">
    <cfRule type="expression" dxfId="7" priority="11">
      <formula>B7=""</formula>
    </cfRule>
  </conditionalFormatting>
  <conditionalFormatting sqref="F7">
    <cfRule type="expression" dxfId="6" priority="16">
      <formula>F7=""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P57"/>
  <sheetViews>
    <sheetView showGridLines="0" zoomScale="90" zoomScaleNormal="90" zoomScaleSheetLayoutView="55" workbookViewId="0">
      <selection activeCell="L17" sqref="L17"/>
    </sheetView>
  </sheetViews>
  <sheetFormatPr baseColWidth="10" defaultRowHeight="15" x14ac:dyDescent="0.25"/>
  <cols>
    <col min="1" max="1" width="4.7109375" customWidth="1"/>
    <col min="2" max="2" width="23.28515625" customWidth="1"/>
    <col min="3" max="9" width="15.7109375" customWidth="1"/>
  </cols>
  <sheetData>
    <row r="2" spans="2:16" ht="21" x14ac:dyDescent="0.25">
      <c r="B2" s="64" t="str">
        <f>"PROGRAMA DE OPERACIÓN DEL SERVICIO ("&amp;B7&amp;" - "&amp;C7&amp;")"</f>
        <v>PROGRAMA DE OPERACIÓN DEL SERVICIO (3B - Ida)</v>
      </c>
      <c r="C2" s="64"/>
      <c r="D2" s="64"/>
      <c r="E2" s="64"/>
      <c r="F2" s="64"/>
      <c r="G2" s="64"/>
      <c r="H2" s="64"/>
      <c r="I2" s="64"/>
    </row>
    <row r="4" spans="2:16" s="3" customFormat="1" x14ac:dyDescent="0.25">
      <c r="B4" s="3" t="s">
        <v>55</v>
      </c>
    </row>
    <row r="6" spans="2:16" x14ac:dyDescent="0.25">
      <c r="B6" s="24" t="s">
        <v>41</v>
      </c>
      <c r="C6" s="24" t="s">
        <v>42</v>
      </c>
      <c r="D6" s="24" t="s">
        <v>44</v>
      </c>
      <c r="E6" s="24" t="s">
        <v>45</v>
      </c>
      <c r="F6" s="24" t="s">
        <v>56</v>
      </c>
      <c r="G6" s="25"/>
    </row>
    <row r="7" spans="2:16" x14ac:dyDescent="0.25">
      <c r="B7" s="26" t="s">
        <v>53</v>
      </c>
      <c r="C7" s="26" t="s">
        <v>49</v>
      </c>
      <c r="D7" s="26" t="str">
        <f>+VLOOKUP(B7,'Operador L3'!B32:H34,4,0)</f>
        <v>Relún</v>
      </c>
      <c r="E7" s="26" t="str">
        <f>+VLOOKUP(B7,'Operador L3'!B32:H34,6,0)</f>
        <v>Centro</v>
      </c>
      <c r="F7" s="26" t="str">
        <f>'Operador L3'!I8</f>
        <v>Normal</v>
      </c>
      <c r="G7" s="25"/>
    </row>
    <row r="9" spans="2:16" s="3" customFormat="1" x14ac:dyDescent="0.25">
      <c r="B9" s="3" t="s">
        <v>57</v>
      </c>
    </row>
    <row r="10" spans="2:16" x14ac:dyDescent="0.25">
      <c r="K10" s="28"/>
      <c r="L10" s="28"/>
      <c r="M10" s="28"/>
      <c r="N10" s="28"/>
      <c r="O10" s="28"/>
      <c r="P10" s="28"/>
    </row>
    <row r="11" spans="2:16" ht="22.5" customHeight="1" x14ac:dyDescent="0.25">
      <c r="B11" s="65" t="s">
        <v>58</v>
      </c>
      <c r="C11" s="65" t="s">
        <v>59</v>
      </c>
      <c r="D11" s="66">
        <f>+'Operador L3'!D13</f>
        <v>43581</v>
      </c>
      <c r="E11" s="67"/>
      <c r="K11" s="28"/>
      <c r="L11" s="28"/>
      <c r="M11" s="28"/>
      <c r="N11" s="28"/>
      <c r="O11" s="28"/>
      <c r="P11" s="28"/>
    </row>
    <row r="12" spans="2:16" ht="30" x14ac:dyDescent="0.25">
      <c r="B12" s="65"/>
      <c r="C12" s="65"/>
      <c r="D12" s="31" t="s">
        <v>60</v>
      </c>
      <c r="E12" s="31" t="s">
        <v>61</v>
      </c>
      <c r="K12" s="40"/>
      <c r="L12" s="33"/>
      <c r="M12" s="33"/>
      <c r="N12" s="33"/>
      <c r="O12" s="34"/>
      <c r="P12" s="34"/>
    </row>
    <row r="13" spans="2:16" ht="15.75" customHeight="1" x14ac:dyDescent="0.25">
      <c r="B13" s="35">
        <v>0</v>
      </c>
      <c r="C13" s="36" t="s">
        <v>62</v>
      </c>
      <c r="D13" s="46"/>
      <c r="E13" s="37"/>
      <c r="K13" s="40"/>
      <c r="L13" s="39"/>
      <c r="M13" s="39"/>
      <c r="N13" s="39"/>
      <c r="O13" s="40"/>
      <c r="P13" s="41"/>
    </row>
    <row r="14" spans="2:16" ht="15.75" x14ac:dyDescent="0.25">
      <c r="B14" s="42">
        <v>1</v>
      </c>
      <c r="C14" s="29" t="s">
        <v>64</v>
      </c>
      <c r="D14" s="45"/>
      <c r="E14" s="43"/>
      <c r="K14" s="40"/>
      <c r="L14" s="39"/>
      <c r="M14" s="39"/>
      <c r="N14" s="39"/>
      <c r="O14" s="40"/>
      <c r="P14" s="41"/>
    </row>
    <row r="15" spans="2:16" ht="15.75" x14ac:dyDescent="0.25">
      <c r="B15" s="35">
        <v>2</v>
      </c>
      <c r="C15" s="36" t="s">
        <v>66</v>
      </c>
      <c r="D15" s="46"/>
      <c r="E15" s="37"/>
      <c r="K15" s="40"/>
      <c r="L15" s="39"/>
      <c r="M15" s="39"/>
      <c r="N15" s="39"/>
      <c r="O15" s="40"/>
      <c r="P15" s="41"/>
    </row>
    <row r="16" spans="2:16" ht="15.75" x14ac:dyDescent="0.25">
      <c r="B16" s="42">
        <v>3</v>
      </c>
      <c r="C16" s="29" t="s">
        <v>68</v>
      </c>
      <c r="D16" s="45"/>
      <c r="E16" s="43"/>
      <c r="K16" s="28"/>
      <c r="L16" s="28"/>
      <c r="M16" s="28"/>
      <c r="N16" s="30"/>
      <c r="O16" s="28"/>
      <c r="P16" s="28"/>
    </row>
    <row r="17" spans="2:16" ht="15.75" x14ac:dyDescent="0.25">
      <c r="B17" s="35">
        <v>4</v>
      </c>
      <c r="C17" s="36" t="s">
        <v>69</v>
      </c>
      <c r="D17" s="46"/>
      <c r="E17" s="37"/>
      <c r="K17" s="28"/>
      <c r="L17" s="28"/>
      <c r="M17" s="28"/>
      <c r="N17" s="30"/>
      <c r="O17" s="28"/>
      <c r="P17" s="28"/>
    </row>
    <row r="18" spans="2:16" ht="15.75" x14ac:dyDescent="0.25">
      <c r="B18" s="42">
        <v>5</v>
      </c>
      <c r="C18" s="29" t="s">
        <v>70</v>
      </c>
      <c r="D18" s="45"/>
      <c r="E18" s="43"/>
      <c r="K18" s="28"/>
      <c r="L18" s="28"/>
      <c r="M18" s="28"/>
      <c r="N18" s="30"/>
      <c r="O18" s="28"/>
      <c r="P18" s="28"/>
    </row>
    <row r="19" spans="2:16" ht="15.75" x14ac:dyDescent="0.25">
      <c r="B19" s="35">
        <v>6</v>
      </c>
      <c r="C19" s="36" t="s">
        <v>71</v>
      </c>
      <c r="D19" s="46"/>
      <c r="E19" s="37"/>
      <c r="N19" s="16"/>
    </row>
    <row r="20" spans="2:16" ht="15.75" x14ac:dyDescent="0.25">
      <c r="B20" s="42">
        <v>7</v>
      </c>
      <c r="C20" s="29" t="s">
        <v>72</v>
      </c>
      <c r="D20" s="45"/>
      <c r="E20" s="43"/>
    </row>
    <row r="21" spans="2:16" ht="15.75" x14ac:dyDescent="0.25">
      <c r="B21" s="35">
        <v>8</v>
      </c>
      <c r="C21" s="36" t="s">
        <v>73</v>
      </c>
      <c r="D21" s="46" t="s">
        <v>74</v>
      </c>
      <c r="E21" s="37">
        <v>0</v>
      </c>
    </row>
    <row r="22" spans="2:16" ht="15.75" x14ac:dyDescent="0.25">
      <c r="B22" s="42">
        <v>9</v>
      </c>
      <c r="C22" s="29" t="s">
        <v>75</v>
      </c>
      <c r="D22" s="45" t="s">
        <v>92</v>
      </c>
      <c r="E22" s="43">
        <v>0</v>
      </c>
    </row>
    <row r="23" spans="2:16" ht="15.75" x14ac:dyDescent="0.25">
      <c r="B23" s="35">
        <v>10</v>
      </c>
      <c r="C23" s="36" t="s">
        <v>77</v>
      </c>
      <c r="D23" s="46" t="s">
        <v>76</v>
      </c>
      <c r="E23" s="37">
        <v>0</v>
      </c>
    </row>
    <row r="24" spans="2:16" ht="15.75" x14ac:dyDescent="0.25">
      <c r="B24" s="42">
        <v>11</v>
      </c>
      <c r="C24" s="29" t="s">
        <v>78</v>
      </c>
      <c r="D24" s="45" t="s">
        <v>76</v>
      </c>
      <c r="E24" s="43">
        <v>0</v>
      </c>
    </row>
    <row r="25" spans="2:16" ht="15.75" x14ac:dyDescent="0.25">
      <c r="B25" s="35">
        <v>12</v>
      </c>
      <c r="C25" s="36" t="s">
        <v>79</v>
      </c>
      <c r="D25" s="46" t="s">
        <v>76</v>
      </c>
      <c r="E25" s="37">
        <v>0</v>
      </c>
    </row>
    <row r="26" spans="2:16" ht="15.75" x14ac:dyDescent="0.25">
      <c r="B26" s="42">
        <v>13</v>
      </c>
      <c r="C26" s="29" t="s">
        <v>80</v>
      </c>
      <c r="D26" s="45" t="s">
        <v>92</v>
      </c>
      <c r="E26" s="43">
        <v>0</v>
      </c>
    </row>
    <row r="27" spans="2:16" ht="15.75" x14ac:dyDescent="0.25">
      <c r="B27" s="35">
        <v>14</v>
      </c>
      <c r="C27" s="36" t="s">
        <v>81</v>
      </c>
      <c r="D27" s="46" t="s">
        <v>92</v>
      </c>
      <c r="E27" s="37">
        <v>0</v>
      </c>
    </row>
    <row r="28" spans="2:16" ht="15.75" x14ac:dyDescent="0.25">
      <c r="B28" s="42">
        <v>15</v>
      </c>
      <c r="C28" s="29" t="s">
        <v>82</v>
      </c>
      <c r="D28" s="45"/>
      <c r="E28" s="43"/>
    </row>
    <row r="29" spans="2:16" ht="15.75" x14ac:dyDescent="0.25">
      <c r="B29" s="35">
        <v>16</v>
      </c>
      <c r="C29" s="36" t="s">
        <v>83</v>
      </c>
      <c r="D29" s="46"/>
      <c r="E29" s="37"/>
    </row>
    <row r="30" spans="2:16" ht="15.75" x14ac:dyDescent="0.25">
      <c r="B30" s="42">
        <v>17</v>
      </c>
      <c r="C30" s="29" t="s">
        <v>84</v>
      </c>
      <c r="D30" s="45"/>
      <c r="E30" s="43"/>
    </row>
    <row r="31" spans="2:16" ht="15.75" x14ac:dyDescent="0.25">
      <c r="B31" s="35">
        <v>18</v>
      </c>
      <c r="C31" s="36" t="s">
        <v>85</v>
      </c>
      <c r="D31" s="46"/>
      <c r="E31" s="37"/>
    </row>
    <row r="32" spans="2:16" ht="15.75" x14ac:dyDescent="0.25">
      <c r="B32" s="42">
        <v>19</v>
      </c>
      <c r="C32" s="29" t="s">
        <v>86</v>
      </c>
      <c r="D32" s="45"/>
      <c r="E32" s="43"/>
    </row>
    <row r="33" spans="2:5" ht="15.75" x14ac:dyDescent="0.25">
      <c r="B33" s="35">
        <v>20</v>
      </c>
      <c r="C33" s="36" t="s">
        <v>87</v>
      </c>
      <c r="D33" s="46"/>
      <c r="E33" s="37"/>
    </row>
    <row r="34" spans="2:5" ht="15.75" x14ac:dyDescent="0.25">
      <c r="B34" s="42">
        <v>21</v>
      </c>
      <c r="C34" s="29" t="s">
        <v>88</v>
      </c>
      <c r="D34" s="45"/>
      <c r="E34" s="43"/>
    </row>
    <row r="35" spans="2:5" ht="15.75" x14ac:dyDescent="0.25">
      <c r="B35" s="35">
        <v>22</v>
      </c>
      <c r="C35" s="36" t="s">
        <v>89</v>
      </c>
      <c r="D35" s="46"/>
      <c r="E35" s="37"/>
    </row>
    <row r="36" spans="2:5" ht="15.75" x14ac:dyDescent="0.25">
      <c r="B36" s="42">
        <v>23</v>
      </c>
      <c r="C36" s="29" t="s">
        <v>90</v>
      </c>
      <c r="D36" s="45"/>
      <c r="E36" s="43"/>
    </row>
    <row r="37" spans="2:5" ht="15.75" x14ac:dyDescent="0.25">
      <c r="B37" s="35" t="s">
        <v>91</v>
      </c>
      <c r="C37" s="36"/>
      <c r="D37" s="47"/>
      <c r="E37" s="47" t="str">
        <f>+IF(SUM(E13:E36)=0,"",SUM(E13:E36))</f>
        <v/>
      </c>
    </row>
    <row r="55" spans="10:14" x14ac:dyDescent="0.25">
      <c r="J55" s="48"/>
      <c r="K55" s="48"/>
      <c r="L55" s="48"/>
      <c r="M55" s="48"/>
      <c r="N55" s="48"/>
    </row>
    <row r="56" spans="10:14" x14ac:dyDescent="0.25">
      <c r="J56" s="48"/>
      <c r="K56" s="48"/>
      <c r="L56" s="48"/>
      <c r="M56" s="48"/>
      <c r="N56" s="48"/>
    </row>
    <row r="57" spans="10:14" x14ac:dyDescent="0.25">
      <c r="J57" s="48"/>
      <c r="K57" s="48"/>
      <c r="L57" s="49"/>
      <c r="M57" s="49"/>
      <c r="N57" s="49"/>
    </row>
  </sheetData>
  <mergeCells count="4">
    <mergeCell ref="B2:I2"/>
    <mergeCell ref="B11:B12"/>
    <mergeCell ref="C11:C12"/>
    <mergeCell ref="D11:E11"/>
  </mergeCells>
  <conditionalFormatting sqref="C7:E7">
    <cfRule type="expression" dxfId="5" priority="4">
      <formula>C7=""</formula>
    </cfRule>
  </conditionalFormatting>
  <conditionalFormatting sqref="B7">
    <cfRule type="expression" dxfId="4" priority="8">
      <formula>B7=""</formula>
    </cfRule>
  </conditionalFormatting>
  <conditionalFormatting sqref="F7">
    <cfRule type="expression" dxfId="3" priority="10">
      <formula>F7=""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O57"/>
  <sheetViews>
    <sheetView showGridLines="0" zoomScale="90" zoomScaleNormal="90" zoomScaleSheetLayoutView="55" workbookViewId="0">
      <selection activeCell="L61" sqref="L61"/>
    </sheetView>
  </sheetViews>
  <sheetFormatPr baseColWidth="10" defaultRowHeight="15" x14ac:dyDescent="0.25"/>
  <cols>
    <col min="1" max="1" width="4.7109375" customWidth="1"/>
    <col min="2" max="2" width="23.28515625" customWidth="1"/>
    <col min="3" max="9" width="15.7109375" customWidth="1"/>
  </cols>
  <sheetData>
    <row r="2" spans="2:15" ht="21" x14ac:dyDescent="0.25">
      <c r="B2" s="64" t="str">
        <f>"PROGRAMA DE OPERACIÓN DEL SERVICIO ("&amp;B7&amp;" - "&amp;C7&amp;")"</f>
        <v>PROGRAMA DE OPERACIÓN DEL SERVICIO (3C - Ida)</v>
      </c>
      <c r="C2" s="64"/>
      <c r="D2" s="64"/>
      <c r="E2" s="64"/>
      <c r="F2" s="64"/>
      <c r="G2" s="64"/>
      <c r="H2" s="64"/>
      <c r="I2" s="64"/>
    </row>
    <row r="4" spans="2:15" s="3" customFormat="1" x14ac:dyDescent="0.25">
      <c r="B4" s="3" t="s">
        <v>55</v>
      </c>
    </row>
    <row r="6" spans="2:15" x14ac:dyDescent="0.25">
      <c r="B6" s="24" t="s">
        <v>41</v>
      </c>
      <c r="C6" s="24" t="s">
        <v>42</v>
      </c>
      <c r="D6" s="24" t="s">
        <v>44</v>
      </c>
      <c r="E6" s="24" t="s">
        <v>45</v>
      </c>
      <c r="F6" s="24" t="s">
        <v>56</v>
      </c>
      <c r="G6" s="25"/>
      <c r="L6" s="28"/>
      <c r="M6" s="28"/>
      <c r="N6" s="28"/>
    </row>
    <row r="7" spans="2:15" x14ac:dyDescent="0.25">
      <c r="B7" s="26" t="s">
        <v>54</v>
      </c>
      <c r="C7" s="26" t="s">
        <v>49</v>
      </c>
      <c r="D7" s="26" t="str">
        <f>+VLOOKUP(B7,'Operador L3'!B32:H34,4,0)</f>
        <v>Relún</v>
      </c>
      <c r="E7" s="26" t="str">
        <f>+VLOOKUP(B7,'Operador L3'!B32:H34,6,0)</f>
        <v>Centro</v>
      </c>
      <c r="F7" s="26" t="str">
        <f>'Operador L3'!I8</f>
        <v>Normal</v>
      </c>
      <c r="G7" s="25"/>
      <c r="L7" s="28"/>
      <c r="M7" s="28"/>
      <c r="N7" s="28"/>
    </row>
    <row r="8" spans="2:15" x14ac:dyDescent="0.25">
      <c r="L8" s="28"/>
      <c r="M8" s="28"/>
      <c r="N8" s="28"/>
    </row>
    <row r="9" spans="2:15" s="3" customFormat="1" x14ac:dyDescent="0.25">
      <c r="B9" s="3" t="s">
        <v>57</v>
      </c>
      <c r="L9" s="27"/>
      <c r="M9" s="27"/>
      <c r="N9" s="27"/>
    </row>
    <row r="10" spans="2:15" x14ac:dyDescent="0.25">
      <c r="L10" s="28"/>
      <c r="M10" s="28"/>
      <c r="N10" s="28"/>
    </row>
    <row r="11" spans="2:15" ht="22.5" customHeight="1" x14ac:dyDescent="0.25">
      <c r="B11" s="65" t="s">
        <v>58</v>
      </c>
      <c r="C11" s="65" t="s">
        <v>59</v>
      </c>
      <c r="D11" s="66">
        <f>+'Operador L3'!D13</f>
        <v>43581</v>
      </c>
      <c r="E11" s="67"/>
      <c r="L11" s="28"/>
      <c r="M11" s="28"/>
      <c r="N11" s="28"/>
    </row>
    <row r="12" spans="2:15" ht="30" x14ac:dyDescent="0.25">
      <c r="B12" s="65"/>
      <c r="C12" s="65"/>
      <c r="D12" s="31" t="s">
        <v>60</v>
      </c>
      <c r="E12" s="31" t="s">
        <v>61</v>
      </c>
      <c r="K12" s="32"/>
      <c r="L12" s="33"/>
      <c r="M12" s="33"/>
      <c r="N12" s="33"/>
      <c r="O12" s="15"/>
    </row>
    <row r="13" spans="2:15" ht="15.75" customHeight="1" x14ac:dyDescent="0.25">
      <c r="B13" s="35">
        <v>0</v>
      </c>
      <c r="C13" s="36" t="s">
        <v>62</v>
      </c>
      <c r="D13" s="46"/>
      <c r="E13" s="37"/>
      <c r="K13" s="32" t="s">
        <v>63</v>
      </c>
      <c r="L13" s="39"/>
      <c r="M13" s="39"/>
      <c r="N13" s="39"/>
      <c r="O13" s="32">
        <f>L13*21+M13*4+N13*5</f>
        <v>0</v>
      </c>
    </row>
    <row r="14" spans="2:15" ht="15.75" x14ac:dyDescent="0.25">
      <c r="B14" s="42">
        <v>1</v>
      </c>
      <c r="C14" s="29" t="s">
        <v>64</v>
      </c>
      <c r="D14" s="45"/>
      <c r="E14" s="43"/>
      <c r="K14" s="32" t="s">
        <v>65</v>
      </c>
      <c r="L14" s="39"/>
      <c r="M14" s="39"/>
      <c r="N14" s="39"/>
      <c r="O14" s="32">
        <f t="shared" ref="O14:O15" si="0">L14*21+M14*4+N14*5</f>
        <v>0</v>
      </c>
    </row>
    <row r="15" spans="2:15" ht="15.75" x14ac:dyDescent="0.25">
      <c r="B15" s="35">
        <v>2</v>
      </c>
      <c r="C15" s="36" t="s">
        <v>66</v>
      </c>
      <c r="D15" s="46"/>
      <c r="E15" s="37"/>
      <c r="K15" s="32" t="s">
        <v>67</v>
      </c>
      <c r="L15" s="39"/>
      <c r="M15" s="39"/>
      <c r="N15" s="39"/>
      <c r="O15" s="32">
        <f t="shared" si="0"/>
        <v>0</v>
      </c>
    </row>
    <row r="16" spans="2:15" ht="15.75" x14ac:dyDescent="0.25">
      <c r="B16" s="42">
        <v>3</v>
      </c>
      <c r="C16" s="29" t="s">
        <v>68</v>
      </c>
      <c r="D16" s="45"/>
      <c r="E16" s="43"/>
      <c r="L16" s="28"/>
      <c r="M16" s="28"/>
      <c r="N16" s="30"/>
    </row>
    <row r="17" spans="2:14" ht="15.75" x14ac:dyDescent="0.25">
      <c r="B17" s="35">
        <v>4</v>
      </c>
      <c r="C17" s="36" t="s">
        <v>69</v>
      </c>
      <c r="D17" s="46"/>
      <c r="E17" s="37"/>
      <c r="L17" s="28"/>
      <c r="M17" s="28"/>
      <c r="N17" s="30"/>
    </row>
    <row r="18" spans="2:14" ht="15.75" x14ac:dyDescent="0.25">
      <c r="B18" s="42">
        <v>5</v>
      </c>
      <c r="C18" s="29" t="s">
        <v>70</v>
      </c>
      <c r="D18" s="45"/>
      <c r="E18" s="43"/>
      <c r="L18" s="28"/>
      <c r="M18" s="28"/>
      <c r="N18" s="30"/>
    </row>
    <row r="19" spans="2:14" ht="15.75" x14ac:dyDescent="0.25">
      <c r="B19" s="35">
        <v>6</v>
      </c>
      <c r="C19" s="36" t="s">
        <v>71</v>
      </c>
      <c r="D19" s="46"/>
      <c r="E19" s="37"/>
      <c r="L19" s="28"/>
      <c r="M19" s="28"/>
      <c r="N19" s="30"/>
    </row>
    <row r="20" spans="2:14" ht="15.75" x14ac:dyDescent="0.25">
      <c r="B20" s="42">
        <v>7</v>
      </c>
      <c r="C20" s="29" t="s">
        <v>72</v>
      </c>
      <c r="D20" s="45"/>
      <c r="E20" s="43"/>
    </row>
    <row r="21" spans="2:14" ht="15.75" x14ac:dyDescent="0.25">
      <c r="B21" s="35">
        <v>8</v>
      </c>
      <c r="C21" s="36" t="s">
        <v>73</v>
      </c>
      <c r="D21" s="46" t="s">
        <v>74</v>
      </c>
      <c r="E21" s="37">
        <v>0</v>
      </c>
    </row>
    <row r="22" spans="2:14" ht="15.75" x14ac:dyDescent="0.25">
      <c r="B22" s="42">
        <v>9</v>
      </c>
      <c r="C22" s="29" t="s">
        <v>75</v>
      </c>
      <c r="D22" s="45" t="s">
        <v>92</v>
      </c>
      <c r="E22" s="43">
        <v>0</v>
      </c>
    </row>
    <row r="23" spans="2:14" ht="15.75" x14ac:dyDescent="0.25">
      <c r="B23" s="35">
        <v>10</v>
      </c>
      <c r="C23" s="36" t="s">
        <v>77</v>
      </c>
      <c r="D23" s="46" t="s">
        <v>92</v>
      </c>
      <c r="E23" s="37">
        <v>0</v>
      </c>
    </row>
    <row r="24" spans="2:14" ht="15.75" x14ac:dyDescent="0.25">
      <c r="B24" s="42">
        <v>11</v>
      </c>
      <c r="C24" s="29" t="s">
        <v>78</v>
      </c>
      <c r="D24" s="45" t="s">
        <v>92</v>
      </c>
      <c r="E24" s="43">
        <v>0</v>
      </c>
    </row>
    <row r="25" spans="2:14" ht="15.75" x14ac:dyDescent="0.25">
      <c r="B25" s="35">
        <v>12</v>
      </c>
      <c r="C25" s="36" t="s">
        <v>79</v>
      </c>
      <c r="D25" s="46" t="s">
        <v>92</v>
      </c>
      <c r="E25" s="37">
        <v>0</v>
      </c>
    </row>
    <row r="26" spans="2:14" ht="15.75" x14ac:dyDescent="0.25">
      <c r="B26" s="42">
        <v>13</v>
      </c>
      <c r="C26" s="29" t="s">
        <v>80</v>
      </c>
      <c r="D26" s="45" t="s">
        <v>92</v>
      </c>
      <c r="E26" s="43">
        <v>0</v>
      </c>
    </row>
    <row r="27" spans="2:14" ht="15.75" x14ac:dyDescent="0.25">
      <c r="B27" s="35">
        <v>14</v>
      </c>
      <c r="C27" s="36" t="s">
        <v>81</v>
      </c>
      <c r="D27" s="46" t="s">
        <v>92</v>
      </c>
      <c r="E27" s="37">
        <v>0</v>
      </c>
    </row>
    <row r="28" spans="2:14" ht="15.75" x14ac:dyDescent="0.25">
      <c r="B28" s="42">
        <v>15</v>
      </c>
      <c r="C28" s="29" t="s">
        <v>82</v>
      </c>
      <c r="D28" s="45"/>
      <c r="E28" s="43"/>
    </row>
    <row r="29" spans="2:14" ht="15.75" x14ac:dyDescent="0.25">
      <c r="B29" s="35">
        <v>16</v>
      </c>
      <c r="C29" s="36" t="s">
        <v>83</v>
      </c>
      <c r="D29" s="46"/>
      <c r="E29" s="37"/>
    </row>
    <row r="30" spans="2:14" ht="15.75" x14ac:dyDescent="0.25">
      <c r="B30" s="42">
        <v>17</v>
      </c>
      <c r="C30" s="29" t="s">
        <v>84</v>
      </c>
      <c r="D30" s="45"/>
      <c r="E30" s="43"/>
    </row>
    <row r="31" spans="2:14" ht="15.75" x14ac:dyDescent="0.25">
      <c r="B31" s="35">
        <v>18</v>
      </c>
      <c r="C31" s="36" t="s">
        <v>85</v>
      </c>
      <c r="D31" s="46"/>
      <c r="E31" s="37"/>
    </row>
    <row r="32" spans="2:14" ht="15.75" x14ac:dyDescent="0.25">
      <c r="B32" s="42">
        <v>19</v>
      </c>
      <c r="C32" s="29" t="s">
        <v>86</v>
      </c>
      <c r="D32" s="45"/>
      <c r="E32" s="43"/>
    </row>
    <row r="33" spans="2:9" ht="15.75" x14ac:dyDescent="0.25">
      <c r="B33" s="35">
        <v>20</v>
      </c>
      <c r="C33" s="36" t="s">
        <v>87</v>
      </c>
      <c r="D33" s="46"/>
      <c r="E33" s="44"/>
    </row>
    <row r="34" spans="2:9" ht="15.75" x14ac:dyDescent="0.25">
      <c r="B34" s="42">
        <v>21</v>
      </c>
      <c r="C34" s="29" t="s">
        <v>88</v>
      </c>
      <c r="D34" s="45"/>
      <c r="E34" s="43"/>
    </row>
    <row r="35" spans="2:9" ht="15.75" x14ac:dyDescent="0.25">
      <c r="B35" s="35">
        <v>22</v>
      </c>
      <c r="C35" s="36" t="s">
        <v>89</v>
      </c>
      <c r="D35" s="46"/>
      <c r="E35" s="37"/>
    </row>
    <row r="36" spans="2:9" ht="15.75" x14ac:dyDescent="0.25">
      <c r="B36" s="42">
        <v>23</v>
      </c>
      <c r="C36" s="29" t="s">
        <v>90</v>
      </c>
      <c r="D36" s="45"/>
      <c r="E36" s="43"/>
    </row>
    <row r="37" spans="2:9" ht="15.75" x14ac:dyDescent="0.25">
      <c r="B37" s="35" t="s">
        <v>91</v>
      </c>
      <c r="C37" s="36"/>
      <c r="D37" s="47"/>
      <c r="E37" s="47" t="str">
        <f>+IF(SUM(E13:E36)=0,"",SUM(E13:E36))</f>
        <v/>
      </c>
      <c r="G37" t="str">
        <f>+IF(SUM(G13:G36)=0,"",SUM(G13:G36))</f>
        <v/>
      </c>
      <c r="I37" t="str">
        <f>+IF(SUM(I13:I36)=0,"",SUM(I13:I36))</f>
        <v/>
      </c>
    </row>
    <row r="55" spans="10:14" x14ac:dyDescent="0.25">
      <c r="J55" s="48"/>
      <c r="K55" s="48"/>
      <c r="L55" s="48"/>
      <c r="M55" s="48"/>
      <c r="N55" s="48"/>
    </row>
    <row r="56" spans="10:14" x14ac:dyDescent="0.25">
      <c r="J56" s="48"/>
      <c r="K56" s="48"/>
      <c r="L56" s="48"/>
      <c r="M56" s="48"/>
      <c r="N56" s="48"/>
    </row>
    <row r="57" spans="10:14" x14ac:dyDescent="0.25">
      <c r="J57" s="48"/>
      <c r="K57" s="48"/>
      <c r="L57" s="49"/>
      <c r="M57" s="49"/>
      <c r="N57" s="49"/>
    </row>
  </sheetData>
  <mergeCells count="4">
    <mergeCell ref="B2:I2"/>
    <mergeCell ref="B11:B12"/>
    <mergeCell ref="C11:C12"/>
    <mergeCell ref="D11:E11"/>
  </mergeCells>
  <conditionalFormatting sqref="C7:E7">
    <cfRule type="expression" dxfId="2" priority="1">
      <formula>C7=""</formula>
    </cfRule>
  </conditionalFormatting>
  <conditionalFormatting sqref="B7">
    <cfRule type="expression" dxfId="1" priority="7">
      <formula>B7=""</formula>
    </cfRule>
  </conditionalFormatting>
  <conditionalFormatting sqref="F7">
    <cfRule type="expression" dxfId="0" priority="9">
      <formula>F7=""</formula>
    </cfRule>
  </conditionalFormatting>
  <printOptions horizontalCentered="1"/>
  <pageMargins left="0.70833330000000005" right="0.70833330000000005" top="0.74791660000000004" bottom="0.74791660000000004" header="0.3152778" footer="0.3152778"/>
  <pageSetup paperSize="297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TAPA</vt:lpstr>
      <vt:lpstr>Operador L3</vt:lpstr>
      <vt:lpstr>3A-I</vt:lpstr>
      <vt:lpstr>3B-I</vt:lpstr>
      <vt:lpstr>3C-I</vt:lpstr>
      <vt:lpstr>'3A-I'!Área_de_impresión</vt:lpstr>
      <vt:lpstr>'3B-I'!Área_de_impresión</vt:lpstr>
      <vt:lpstr>'3C-I'!Área_de_impresión</vt:lpstr>
      <vt:lpstr>'Operador L3'!Área_de_impresión</vt:lpstr>
      <vt:lpstr>TAPA!Área_de_impresión</vt:lpstr>
      <vt:lpstr>'Operador L3'!Títulos_a_imprimir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Andrés Barahona Faúndez</dc:creator>
  <cp:lastModifiedBy>Javier Alexis Olivares Marcel</cp:lastModifiedBy>
  <cp:lastPrinted>2019-02-01T15:18:22Z</cp:lastPrinted>
  <dcterms:created xsi:type="dcterms:W3CDTF">2016-05-11T15:25:54Z</dcterms:created>
  <dcterms:modified xsi:type="dcterms:W3CDTF">2019-05-08T15:35:22Z</dcterms:modified>
</cp:coreProperties>
</file>