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172.25.122.69\Transcad\05.-Programas de Operacion\PE QUELLON\PO\PO INICIAL\A1\"/>
    </mc:Choice>
  </mc:AlternateContent>
  <xr:revisionPtr revIDLastSave="0" documentId="13_ncr:1_{63FF005B-D775-49A8-97C2-C726DB975B12}" xr6:coauthVersionLast="45" xr6:coauthVersionMax="45" xr10:uidLastSave="{00000000-0000-0000-0000-000000000000}"/>
  <bookViews>
    <workbookView xWindow="-108" yWindow="-108" windowWidth="23256" windowHeight="12576" tabRatio="711" xr2:uid="{00000000-000D-0000-FFFF-FFFF00000000}"/>
  </bookViews>
  <sheets>
    <sheet name="TAPA" sheetId="11" r:id="rId1"/>
    <sheet name="Operador L2" sheetId="10" r:id="rId2"/>
    <sheet name="D 2-I" sheetId="9" r:id="rId3"/>
    <sheet name="D 2-R" sheetId="8" r:id="rId4"/>
    <sheet name="D 2E-I" sheetId="7" r:id="rId5"/>
    <sheet name="D 2E-R" sheetId="6" r:id="rId6"/>
    <sheet name="2-I" sheetId="5" r:id="rId7"/>
    <sheet name="2-R" sheetId="4" r:id="rId8"/>
    <sheet name="2E-I" sheetId="3" r:id="rId9"/>
    <sheet name="2E-R" sheetId="2" r:id="rId10"/>
  </sheets>
  <definedNames>
    <definedName name="_xlnm.Print_Area" localSheetId="8">'2E-I'!$B$2:$I$37</definedName>
    <definedName name="_xlnm.Print_Area" localSheetId="9">'2E-R'!$B$2:$I$37</definedName>
    <definedName name="_xlnm.Print_Area" localSheetId="6">'2-I'!$B$2:$I$37</definedName>
    <definedName name="_xlnm.Print_Area" localSheetId="7">'2-R'!$B$2:$I$37</definedName>
    <definedName name="_xlnm.Print_Area" localSheetId="4">'D 2E-I'!$B$2:$I$29</definedName>
    <definedName name="_xlnm.Print_Area" localSheetId="5">'D 2E-R'!$B$2:$I$29</definedName>
    <definedName name="_xlnm.Print_Area" localSheetId="2">'D 2-I'!$B$2:$I$29</definedName>
    <definedName name="_xlnm.Print_Area" localSheetId="3">'D 2-R'!$B$2:$I$29</definedName>
    <definedName name="_xlnm.Print_Area" localSheetId="1">'Operador L2'!$B$2:$J$41</definedName>
    <definedName name="_xlnm.Print_Titles" localSheetId="1">'Operador L2'!$31:$31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" l="1"/>
  <c r="H33" i="4"/>
  <c r="H31" i="4"/>
  <c r="H24" i="4"/>
  <c r="H23" i="4"/>
  <c r="F32" i="4"/>
  <c r="F31" i="4"/>
  <c r="F25" i="4"/>
  <c r="F24" i="4"/>
  <c r="F23" i="4"/>
  <c r="F22" i="4"/>
  <c r="F20" i="4"/>
  <c r="D35" i="4"/>
  <c r="D34" i="4"/>
  <c r="D18" i="11" l="1"/>
  <c r="H31" i="5" l="1"/>
  <c r="H24" i="5"/>
  <c r="H23" i="5"/>
  <c r="D29" i="5"/>
  <c r="D23" i="5"/>
  <c r="D21" i="5"/>
  <c r="D19" i="5"/>
  <c r="F36" i="4" l="1"/>
  <c r="F35" i="4"/>
  <c r="F34" i="4"/>
  <c r="F33" i="4"/>
  <c r="F19" i="4"/>
  <c r="F18" i="4"/>
  <c r="F17" i="4"/>
  <c r="F16" i="4"/>
  <c r="F15" i="4"/>
  <c r="F14" i="4"/>
  <c r="F13" i="4"/>
  <c r="D36" i="4"/>
  <c r="D18" i="4"/>
  <c r="D17" i="4"/>
  <c r="D16" i="4"/>
  <c r="D15" i="4"/>
  <c r="D14" i="4"/>
  <c r="D13" i="4"/>
  <c r="H36" i="5"/>
  <c r="H35" i="5"/>
  <c r="H34" i="5"/>
  <c r="H33" i="5"/>
  <c r="H32" i="5"/>
  <c r="H22" i="5"/>
  <c r="H21" i="5"/>
  <c r="H20" i="5"/>
  <c r="H19" i="5"/>
  <c r="H18" i="5"/>
  <c r="H17" i="5"/>
  <c r="H16" i="5"/>
  <c r="H15" i="5"/>
  <c r="H14" i="5"/>
  <c r="H13" i="5"/>
  <c r="F36" i="5"/>
  <c r="F35" i="5"/>
  <c r="F34" i="5"/>
  <c r="F33" i="5"/>
  <c r="F19" i="5"/>
  <c r="F18" i="5"/>
  <c r="F17" i="5"/>
  <c r="F16" i="5"/>
  <c r="F15" i="5"/>
  <c r="F14" i="5"/>
  <c r="F13" i="5"/>
  <c r="F32" i="5"/>
  <c r="F31" i="5"/>
  <c r="F25" i="5"/>
  <c r="F24" i="5"/>
  <c r="F23" i="5"/>
  <c r="F22" i="5"/>
  <c r="F20" i="5"/>
  <c r="D36" i="5"/>
  <c r="D35" i="5"/>
  <c r="D34" i="5"/>
  <c r="D33" i="5"/>
  <c r="D18" i="5"/>
  <c r="D17" i="5"/>
  <c r="D16" i="5"/>
  <c r="D15" i="5"/>
  <c r="D14" i="5"/>
  <c r="D13" i="5"/>
  <c r="C4" i="10" l="1"/>
  <c r="I37" i="2" l="1"/>
  <c r="G37" i="2"/>
  <c r="E37" i="2"/>
  <c r="I37" i="3"/>
  <c r="G37" i="3"/>
  <c r="E37" i="3"/>
  <c r="I37" i="4"/>
  <c r="G37" i="4"/>
  <c r="E37" i="4"/>
  <c r="I37" i="5"/>
  <c r="G37" i="5"/>
  <c r="E37" i="5"/>
  <c r="H36" i="4" l="1"/>
  <c r="H35" i="4"/>
  <c r="H34" i="4"/>
  <c r="H32" i="4"/>
  <c r="H22" i="4"/>
  <c r="H21" i="4"/>
  <c r="H20" i="4"/>
  <c r="H19" i="4"/>
  <c r="H18" i="4"/>
  <c r="H17" i="4"/>
  <c r="H16" i="4"/>
  <c r="H15" i="4"/>
  <c r="H14" i="4"/>
  <c r="H13" i="4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F36" i="2"/>
  <c r="F35" i="2"/>
  <c r="F34" i="2"/>
  <c r="F33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D36" i="3" l="1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19" i="3"/>
  <c r="D18" i="3"/>
  <c r="D17" i="3"/>
  <c r="D16" i="3"/>
  <c r="D15" i="3"/>
  <c r="D14" i="3"/>
  <c r="D13" i="3"/>
  <c r="D36" i="2"/>
  <c r="D35" i="2"/>
  <c r="D34" i="2"/>
  <c r="D33" i="2"/>
  <c r="D32" i="2"/>
  <c r="D31" i="2"/>
  <c r="D30" i="2"/>
  <c r="D27" i="2"/>
  <c r="D26" i="2"/>
  <c r="D25" i="2"/>
  <c r="D24" i="2"/>
  <c r="D23" i="2"/>
  <c r="D19" i="2"/>
  <c r="D18" i="2"/>
  <c r="D17" i="2"/>
  <c r="D16" i="2"/>
  <c r="D15" i="2"/>
  <c r="D14" i="2"/>
  <c r="D13" i="2"/>
  <c r="H36" i="3" l="1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B2" i="9" l="1"/>
  <c r="D17" i="11" l="1"/>
  <c r="B4" i="11" s="1"/>
  <c r="B2" i="8"/>
  <c r="B2" i="7"/>
  <c r="B2" i="6"/>
  <c r="B2" i="5"/>
  <c r="B2" i="4"/>
  <c r="B2" i="3"/>
  <c r="B2" i="2"/>
</calcChain>
</file>

<file path=xl/sharedStrings.xml><?xml version="1.0" encoding="utf-8"?>
<sst xmlns="http://schemas.openxmlformats.org/spreadsheetml/2006/main" count="535" uniqueCount="122">
  <si>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</si>
  <si>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</si>
  <si>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</si>
  <si>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</si>
  <si>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</si>
  <si>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</si>
  <si>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</si>
  <si>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</si>
  <si>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</si>
  <si>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</si>
  <si>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</si>
  <si>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</si>
  <si>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</si>
  <si>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</si>
  <si>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</si>
  <si>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</si>
  <si>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</si>
  <si>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</si>
  <si>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</si>
  <si>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</si>
  <si>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</si>
  <si>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</si>
  <si>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</si>
  <si>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</si>
  <si>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</si>
  <si>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</si>
  <si>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</si>
  <si>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</si>
  <si>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</si>
  <si>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</si>
  <si>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</si>
  <si>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</si>
  <si>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</si>
  <si>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</si>
  <si>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</si>
  <si>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</si>
  <si>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</si>
  <si>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</si>
  <si>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</si>
  <si>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Regreso</t>
  </si>
  <si>
    <t>Centro</t>
  </si>
  <si>
    <t>Ruta San Antonio</t>
  </si>
  <si>
    <t>Normal</t>
  </si>
  <si>
    <t>Ida</t>
  </si>
  <si>
    <t>Punta Lapas</t>
  </si>
  <si>
    <t>INICIO DEL SERVICIO</t>
  </si>
  <si>
    <t xml:space="preserve">FIN DEL SERVICIO </t>
  </si>
  <si>
    <t>DETALLE DE TRAZADO</t>
  </si>
  <si>
    <t>LETRERO ÚNICO DE RECORRIDO (LUR)</t>
  </si>
  <si>
    <t>Nro</t>
  </si>
  <si>
    <t>CALLE</t>
  </si>
  <si>
    <t>COMUNA</t>
  </si>
  <si>
    <t>RESUMEN PROGRAMA DE OPERACIÓN</t>
  </si>
  <si>
    <t>CÓDIGO</t>
  </si>
  <si>
    <t>1. Descripción del Programa de Operación</t>
  </si>
  <si>
    <t>TIPO</t>
  </si>
  <si>
    <t>ESTACIONALIDAD</t>
  </si>
  <si>
    <t>REGIÓN</t>
  </si>
  <si>
    <t>DETALLE Estacionalidad</t>
  </si>
  <si>
    <t>PERÍMETRO</t>
  </si>
  <si>
    <t>MODIFICA SUBSIDIO</t>
  </si>
  <si>
    <t>UNIDAD DE NEGOCIO</t>
  </si>
  <si>
    <t>CORRELATIVO</t>
  </si>
  <si>
    <t>FECHA INICIO</t>
  </si>
  <si>
    <t>FECHA FIN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</si>
  <si>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</si>
  <si>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</si>
  <si>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</si>
  <si>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</si>
  <si>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</si>
  <si>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</si>
  <si>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</si>
  <si>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</si>
  <si>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</si>
  <si>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</si>
  <si>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</si>
  <si>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</si>
  <si>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Adjunta KMZ</t>
  </si>
  <si>
    <t>PO</t>
  </si>
  <si>
    <t>X</t>
  </si>
  <si>
    <t>NO</t>
  </si>
  <si>
    <t>SI</t>
  </si>
  <si>
    <t>Realizado por</t>
  </si>
  <si>
    <t>Revisado por</t>
  </si>
  <si>
    <t>Victor Mario Oyarzo Cárdenas</t>
  </si>
  <si>
    <t>9.724.725-0</t>
  </si>
  <si>
    <t>San Antonio</t>
  </si>
  <si>
    <t>Adan Bustamante</t>
  </si>
  <si>
    <t>Juan Ladrilleros</t>
  </si>
  <si>
    <t>Galvarino Riveros</t>
  </si>
  <si>
    <t>Calle Nueva</t>
  </si>
  <si>
    <t>Progreso</t>
  </si>
  <si>
    <t>Los Cultores</t>
  </si>
  <si>
    <t>El Pudu</t>
  </si>
  <si>
    <t>Los Artesanos</t>
  </si>
  <si>
    <t>Los Caciques</t>
  </si>
  <si>
    <t>Av. La Paz</t>
  </si>
  <si>
    <t>Carlos Flaig Zurita</t>
  </si>
  <si>
    <t>Doctor Ahues</t>
  </si>
  <si>
    <t>Ramón Freire</t>
  </si>
  <si>
    <t>Pedro Aguirre Cerda</t>
  </si>
  <si>
    <t>Punta de Lapas</t>
  </si>
  <si>
    <t>Quellón</t>
  </si>
  <si>
    <t>Santos Vargas</t>
  </si>
  <si>
    <t>Ramon Freire</t>
  </si>
  <si>
    <t>Estero Quellón</t>
  </si>
  <si>
    <t>Km. 3 Ruta San Antonio</t>
  </si>
  <si>
    <t>Curce Quellón Viejo</t>
  </si>
  <si>
    <t>Cruce Quellón Viejo</t>
  </si>
  <si>
    <t>L2</t>
  </si>
  <si>
    <t>alta</t>
  </si>
  <si>
    <t>media</t>
  </si>
  <si>
    <t>baja</t>
  </si>
  <si>
    <t>Ruta 5 Sur</t>
  </si>
  <si>
    <t>QUELLÓN</t>
  </si>
  <si>
    <t>TARIFAS</t>
  </si>
  <si>
    <t>Escolar</t>
  </si>
  <si>
    <t>Adulto</t>
  </si>
  <si>
    <t>José Miguel Sepúlveda Matamala</t>
  </si>
  <si>
    <t>Alta</t>
  </si>
  <si>
    <t>Claudia Zarate</t>
  </si>
  <si>
    <t>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</si>
</sst>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u/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14" fontId="6" fillId="4" borderId="1" xfId="0" applyNumberFormat="1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7" fillId="6" borderId="1" xfId="0" applyFont="1" applyFill="1" applyBorder="1" applyAlignment="1">
      <alignment horizontal="left"/>
    </xf>
    <xf numFmtId="0" fontId="14" fillId="0" borderId="0" xfId="0" applyFont="1"/>
    <xf numFmtId="0" fontId="6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9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3">
    <tabColor rgb="FFFFC000"/>
    <pageSetUpPr fitToPage="1"/>
  </sheetPr>
  <dimension ref="A2:J22"/>
  <sheetViews>
    <sheetView tabSelected="1" zoomScale="70" zoomScaleNormal="70" workbookViewId="0">
      <selection activeCell="G20" sqref="G20"/>
    </sheetView>
  </sheetViews>
  <sheetFormatPr baseColWidth="10" defaultColWidth="11.44140625" defaultRowHeight="14.4" x14ac:dyDescent="0.3"/>
  <cols>
    <col min="1" max="1" width="3.33203125" customWidth="1"/>
    <col min="2" max="2" width="20" style="21" customWidth="1"/>
    <col min="3" max="4" width="20" style="22" customWidth="1"/>
    <col min="5" max="5" width="8" style="22" customWidth="1"/>
    <col min="6" max="6" width="22.88671875" style="22" customWidth="1"/>
    <col min="7" max="7" width="15.109375" style="22" customWidth="1"/>
    <col min="8" max="9" width="15.109375" style="21" customWidth="1"/>
    <col min="10" max="10" width="8.109375" style="21" customWidth="1"/>
    <col min="11" max="16384" width="11.44140625" style="21"/>
  </cols>
  <sheetData>
    <row r="2" spans="1:10" ht="16.5" x14ac:dyDescent="0.3">
      <c r="B2"/>
      <c r="C2"/>
      <c r="D2"/>
      <c r="E2"/>
      <c r="F2"/>
      <c r="G2"/>
      <c r="H2"/>
      <c r="I2"/>
      <c r="J2"/>
    </row>
    <row r="3" spans="1:10" customFormat="1" ht="15" x14ac:dyDescent="0.25"/>
    <row r="4" spans="1:10" ht="53.25" customHeight="1" x14ac:dyDescent="0.3">
      <c r="B4" s="54" t="str">
        <f>+D12&amp;"_"&amp;D13&amp;"_"&amp;D14&amp;"_"&amp;D15&amp;"_"&amp;I12&amp;"_"&amp;YEAR(D17)&amp;"_"&amp;I13</f>
        <v>PO_X_QUELLÓN_L2_Normal_2020_1</v>
      </c>
      <c r="C4" s="54"/>
      <c r="D4" s="54"/>
      <c r="E4" s="54"/>
      <c r="F4" s="54"/>
      <c r="G4" s="54"/>
      <c r="H4" s="54"/>
      <c r="I4" s="54"/>
      <c r="J4" s="54"/>
    </row>
    <row r="5" spans="1:10" s="36" customFormat="1" ht="15.75" x14ac:dyDescent="0.3">
      <c r="A5" s="35"/>
      <c r="B5"/>
      <c r="C5"/>
      <c r="D5"/>
      <c r="E5"/>
      <c r="F5"/>
      <c r="G5"/>
      <c r="H5"/>
      <c r="I5"/>
      <c r="J5"/>
    </row>
    <row r="6" spans="1:10" s="36" customFormat="1" ht="15.75" x14ac:dyDescent="0.3">
      <c r="A6" s="35"/>
      <c r="B6"/>
      <c r="C6"/>
      <c r="D6"/>
      <c r="E6"/>
      <c r="F6"/>
      <c r="G6"/>
      <c r="H6"/>
      <c r="I6"/>
      <c r="J6"/>
    </row>
    <row r="7" spans="1:10" s="36" customFormat="1" ht="15.75" x14ac:dyDescent="0.3">
      <c r="A7" s="35"/>
      <c r="B7"/>
      <c r="C7"/>
      <c r="D7"/>
      <c r="E7"/>
      <c r="F7"/>
      <c r="G7"/>
      <c r="H7"/>
      <c r="I7"/>
      <c r="J7"/>
    </row>
    <row r="8" spans="1:10" s="36" customFormat="1" ht="15.75" x14ac:dyDescent="0.3">
      <c r="A8" s="35"/>
      <c r="B8"/>
      <c r="C8"/>
      <c r="D8"/>
      <c r="E8"/>
      <c r="F8"/>
      <c r="G8"/>
      <c r="H8"/>
      <c r="I8"/>
      <c r="J8"/>
    </row>
    <row r="9" spans="1:10" s="36" customFormat="1" ht="15.75" x14ac:dyDescent="0.3">
      <c r="A9" s="35"/>
      <c r="B9"/>
      <c r="C9"/>
      <c r="D9"/>
      <c r="E9"/>
      <c r="F9"/>
      <c r="G9"/>
      <c r="H9"/>
      <c r="I9"/>
      <c r="J9"/>
    </row>
    <row r="10" spans="1:10" ht="16.5" x14ac:dyDescent="0.3">
      <c r="B10"/>
      <c r="C10"/>
      <c r="D10"/>
      <c r="E10"/>
      <c r="F10"/>
      <c r="G10"/>
      <c r="H10"/>
      <c r="I10"/>
      <c r="J10"/>
    </row>
    <row r="11" spans="1:10" ht="16.5" x14ac:dyDescent="0.3">
      <c r="B11"/>
      <c r="C11"/>
      <c r="D11"/>
      <c r="E11"/>
      <c r="F11"/>
      <c r="G11"/>
      <c r="H11"/>
      <c r="I11"/>
      <c r="J11"/>
    </row>
    <row r="12" spans="1:10" customFormat="1" ht="16.5" x14ac:dyDescent="0.3">
      <c r="B12" s="51" t="s">
        <v>55</v>
      </c>
      <c r="C12" s="51"/>
      <c r="D12" s="53" t="s">
        <v>78</v>
      </c>
      <c r="E12" s="53"/>
      <c r="G12" s="51" t="s">
        <v>56</v>
      </c>
      <c r="H12" s="51"/>
      <c r="I12" s="53" t="s">
        <v>42</v>
      </c>
      <c r="J12" s="53"/>
    </row>
    <row r="13" spans="1:10" customFormat="1" x14ac:dyDescent="0.3">
      <c r="B13" s="51" t="s">
        <v>57</v>
      </c>
      <c r="C13" s="51"/>
      <c r="D13" s="53" t="s">
        <v>79</v>
      </c>
      <c r="E13" s="53"/>
      <c r="G13" s="51" t="s">
        <v>62</v>
      </c>
      <c r="H13" s="51"/>
      <c r="I13" s="53">
        <v>1</v>
      </c>
      <c r="J13" s="53"/>
    </row>
    <row r="14" spans="1:10" customFormat="1" x14ac:dyDescent="0.3">
      <c r="B14" s="51" t="s">
        <v>59</v>
      </c>
      <c r="C14" s="51"/>
      <c r="D14" s="53" t="s">
        <v>114</v>
      </c>
      <c r="E14" s="53"/>
    </row>
    <row r="15" spans="1:10" ht="16.5" x14ac:dyDescent="0.3">
      <c r="B15" s="51" t="s">
        <v>61</v>
      </c>
      <c r="C15" s="51"/>
      <c r="D15" s="53" t="s">
        <v>109</v>
      </c>
      <c r="E15" s="53"/>
    </row>
    <row r="16" spans="1:10" ht="16.5" x14ac:dyDescent="0.3">
      <c r="B16" s="27"/>
      <c r="C16" s="27"/>
    </row>
    <row r="17" spans="2:10" x14ac:dyDescent="0.3">
      <c r="B17" s="51" t="s">
        <v>63</v>
      </c>
      <c r="C17" s="51"/>
      <c r="D17" s="34">
        <f>'Operador L2'!D13</f>
        <v>43896</v>
      </c>
      <c r="F17" s="37" t="s">
        <v>82</v>
      </c>
      <c r="G17" s="52" t="s">
        <v>118</v>
      </c>
      <c r="H17" s="52"/>
      <c r="I17" s="52"/>
      <c r="J17" s="52"/>
    </row>
    <row r="18" spans="2:10" ht="16.5" x14ac:dyDescent="0.3">
      <c r="B18" s="51" t="s">
        <v>64</v>
      </c>
      <c r="C18" s="51"/>
      <c r="D18" s="34">
        <f>'Operador L2'!D14</f>
        <v>44196</v>
      </c>
      <c r="F18" s="37" t="s">
        <v>83</v>
      </c>
      <c r="G18" s="52" t="s">
        <v>120</v>
      </c>
      <c r="H18" s="52"/>
      <c r="I18" s="52"/>
      <c r="J18" s="52"/>
    </row>
    <row r="22" spans="2:10" ht="16.5" x14ac:dyDescent="0.3">
      <c r="F22" s="38"/>
    </row>
  </sheetData>
  <mergeCells count="17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8:C18"/>
    <mergeCell ref="G18:J18"/>
    <mergeCell ref="B14:C14"/>
    <mergeCell ref="D14:E14"/>
    <mergeCell ref="B15:C15"/>
    <mergeCell ref="D15:E15"/>
    <mergeCell ref="B17:C17"/>
    <mergeCell ref="G17:J17"/>
  </mergeCells>
  <conditionalFormatting sqref="D12:E12">
    <cfRule type="expression" dxfId="91" priority="11">
      <formula>D12=""</formula>
    </cfRule>
  </conditionalFormatting>
  <conditionalFormatting sqref="D13:E13">
    <cfRule type="expression" dxfId="90" priority="10">
      <formula>D13=""</formula>
    </cfRule>
  </conditionalFormatting>
  <conditionalFormatting sqref="D14:E14">
    <cfRule type="expression" dxfId="89" priority="9">
      <formula>D14=""</formula>
    </cfRule>
  </conditionalFormatting>
  <conditionalFormatting sqref="D15:E15">
    <cfRule type="expression" dxfId="88" priority="8">
      <formula>D15=""</formula>
    </cfRule>
  </conditionalFormatting>
  <conditionalFormatting sqref="I12:J12">
    <cfRule type="expression" dxfId="87" priority="7">
      <formula>I12=""</formula>
    </cfRule>
  </conditionalFormatting>
  <conditionalFormatting sqref="I13:J13">
    <cfRule type="expression" dxfId="86" priority="6">
      <formula>I13=""</formula>
    </cfRule>
  </conditionalFormatting>
  <conditionalFormatting sqref="D17">
    <cfRule type="expression" dxfId="85" priority="5">
      <formula>D17=""</formula>
    </cfRule>
  </conditionalFormatting>
  <conditionalFormatting sqref="G17:J17">
    <cfRule type="expression" dxfId="84" priority="3">
      <formula>G17=""</formula>
    </cfRule>
  </conditionalFormatting>
  <conditionalFormatting sqref="G18:J18">
    <cfRule type="expression" dxfId="83" priority="2">
      <formula>G18=""</formula>
    </cfRule>
  </conditionalFormatting>
  <conditionalFormatting sqref="D18">
    <cfRule type="expression" dxfId="82" priority="1">
      <formula>D18=""</formula>
    </cfRule>
  </conditionalFormatting>
  <printOptions horizontalCentered="1"/>
  <pageMargins left="0.7" right="0.7" top="0.75" bottom="0.75" header="0.3" footer="0.3"/>
  <pageSetup paperSize="1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25">
    <tabColor rgb="FF00B050"/>
    <pageSetUpPr fitToPage="1"/>
  </sheetPr>
  <dimension ref="B2:N37"/>
  <sheetViews>
    <sheetView topLeftCell="A4" zoomScale="70" zoomScaleNormal="70" workbookViewId="0">
      <selection activeCell="L29" sqref="L29"/>
    </sheetView>
  </sheetViews>
  <sheetFormatPr baseColWidth="10" defaultRowHeight="14.4" x14ac:dyDescent="0.3"/>
  <cols>
    <col min="1" max="1" width="4.6640625" customWidth="1"/>
    <col min="2" max="9" width="15.6640625" customWidth="1"/>
  </cols>
  <sheetData>
    <row r="2" spans="2:14" ht="22.2" x14ac:dyDescent="0.3">
      <c r="B2" s="69" t="str">
        <f>"PROGRAMA DE OPERACIÓN DEL SERVICIO ("&amp;B7&amp;" - "&amp;C7&amp;")"</f>
        <v>PROGRAMA DE OPERACIÓN DEL SERVICIO (2E - Regreso)</v>
      </c>
      <c r="C2" s="69"/>
      <c r="D2" s="69"/>
      <c r="E2" s="69"/>
      <c r="F2" s="69"/>
      <c r="G2" s="69"/>
      <c r="H2" s="69"/>
      <c r="I2" s="69"/>
    </row>
    <row r="4" spans="2:14" s="1" customFormat="1" x14ac:dyDescent="0.3">
      <c r="B4" s="1" t="s">
        <v>0</v>
      </c>
    </row>
    <row r="6" spans="2:14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3">
      <c r="B7" s="4" t="s">
        <v>121</v>
      </c>
      <c r="C7" s="4" t="s">
        <v>39</v>
      </c>
      <c r="D7" s="4" t="s">
        <v>40</v>
      </c>
      <c r="E7" s="4" t="s">
        <v>41</v>
      </c>
      <c r="F7" s="4" t="s">
        <v>42</v>
      </c>
      <c r="G7" s="3"/>
    </row>
    <row r="9" spans="2:14" s="1" customFormat="1" x14ac:dyDescent="0.3">
      <c r="B9" s="1" t="s">
        <v>6</v>
      </c>
    </row>
    <row r="11" spans="2:14" ht="22.5" customHeight="1" x14ac:dyDescent="0.3">
      <c r="B11" s="77" t="s">
        <v>7</v>
      </c>
      <c r="C11" s="77" t="s">
        <v>8</v>
      </c>
      <c r="D11" s="78" t="s">
        <v>9</v>
      </c>
      <c r="E11" s="78"/>
      <c r="F11" s="78" t="s">
        <v>10</v>
      </c>
      <c r="G11" s="78"/>
      <c r="H11" s="78" t="s">
        <v>11</v>
      </c>
      <c r="I11" s="78"/>
    </row>
    <row r="12" spans="2:14" ht="28.8" x14ac:dyDescent="0.3">
      <c r="B12" s="77"/>
      <c r="C12" s="77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3">
      <c r="B13" s="6">
        <v>0</v>
      </c>
      <c r="C13" s="7" t="s">
        <v>14</v>
      </c>
      <c r="D13" s="8" t="str">
        <f t="shared" ref="D13:H20" si="0">IF(OR(E13="-",E13=0),"",IF(AND(E13&gt;=1,E13&lt;=3,B13&gt;=16),"baja",IF(AND(E13&gt;1,E13&lt;=3,B13&gt;=9,B13&lt;16),"media",IF(AND(E13&gt;=3,B13&lt;=8),"alta",""))))</f>
        <v/>
      </c>
      <c r="E13" s="9"/>
      <c r="F13" s="8" t="str">
        <f t="shared" si="0"/>
        <v/>
      </c>
      <c r="G13" s="8"/>
      <c r="H13" s="8" t="str">
        <f t="shared" si="0"/>
        <v/>
      </c>
      <c r="I13" s="8"/>
    </row>
    <row r="14" spans="2:14" ht="15.6" x14ac:dyDescent="0.3">
      <c r="B14" s="10">
        <v>1</v>
      </c>
      <c r="C14" s="11" t="s">
        <v>15</v>
      </c>
      <c r="D14" s="12" t="str">
        <f t="shared" si="0"/>
        <v/>
      </c>
      <c r="E14" s="12"/>
      <c r="F14" s="12" t="str">
        <f t="shared" si="0"/>
        <v/>
      </c>
      <c r="G14" s="12"/>
      <c r="H14" s="12" t="str">
        <f t="shared" si="0"/>
        <v/>
      </c>
      <c r="I14" s="12"/>
      <c r="N14" s="13"/>
    </row>
    <row r="15" spans="2:14" ht="15.6" x14ac:dyDescent="0.3">
      <c r="B15" s="6">
        <v>2</v>
      </c>
      <c r="C15" s="7" t="s">
        <v>16</v>
      </c>
      <c r="D15" s="8" t="str">
        <f t="shared" si="0"/>
        <v/>
      </c>
      <c r="E15" s="8"/>
      <c r="F15" s="8" t="str">
        <f t="shared" si="0"/>
        <v/>
      </c>
      <c r="G15" s="8"/>
      <c r="H15" s="8" t="str">
        <f t="shared" si="0"/>
        <v/>
      </c>
      <c r="I15" s="8"/>
      <c r="N15" s="13"/>
    </row>
    <row r="16" spans="2:14" ht="15.6" x14ac:dyDescent="0.3">
      <c r="B16" s="10">
        <v>3</v>
      </c>
      <c r="C16" s="11" t="s">
        <v>17</v>
      </c>
      <c r="D16" s="12" t="str">
        <f t="shared" si="0"/>
        <v/>
      </c>
      <c r="E16" s="12"/>
      <c r="F16" s="12" t="str">
        <f t="shared" si="0"/>
        <v/>
      </c>
      <c r="G16" s="12"/>
      <c r="H16" s="12" t="str">
        <f t="shared" si="0"/>
        <v/>
      </c>
      <c r="I16" s="12"/>
      <c r="N16" s="13"/>
    </row>
    <row r="17" spans="2:14" ht="15.6" x14ac:dyDescent="0.3">
      <c r="B17" s="6">
        <v>4</v>
      </c>
      <c r="C17" s="7" t="s">
        <v>18</v>
      </c>
      <c r="D17" s="8" t="str">
        <f t="shared" si="0"/>
        <v/>
      </c>
      <c r="E17" s="8"/>
      <c r="F17" s="8" t="str">
        <f t="shared" si="0"/>
        <v/>
      </c>
      <c r="G17" s="8"/>
      <c r="H17" s="8" t="str">
        <f t="shared" si="0"/>
        <v/>
      </c>
      <c r="I17" s="8"/>
      <c r="N17" s="13"/>
    </row>
    <row r="18" spans="2:14" ht="15.6" x14ac:dyDescent="0.3">
      <c r="B18" s="10">
        <v>5</v>
      </c>
      <c r="C18" s="11" t="s">
        <v>19</v>
      </c>
      <c r="D18" s="12" t="str">
        <f t="shared" si="0"/>
        <v/>
      </c>
      <c r="E18" s="12"/>
      <c r="F18" s="12" t="str">
        <f t="shared" si="0"/>
        <v/>
      </c>
      <c r="G18" s="12"/>
      <c r="H18" s="12" t="str">
        <f t="shared" si="0"/>
        <v/>
      </c>
      <c r="I18" s="12"/>
      <c r="N18" s="13"/>
    </row>
    <row r="19" spans="2:14" ht="15.6" x14ac:dyDescent="0.3">
      <c r="B19" s="6">
        <v>6</v>
      </c>
      <c r="C19" s="7" t="s">
        <v>20</v>
      </c>
      <c r="D19" s="8" t="str">
        <f t="shared" si="0"/>
        <v/>
      </c>
      <c r="E19" s="8"/>
      <c r="F19" s="8" t="str">
        <f t="shared" si="0"/>
        <v/>
      </c>
      <c r="G19" s="8"/>
      <c r="H19" s="8" t="str">
        <f t="shared" si="0"/>
        <v/>
      </c>
      <c r="I19" s="8"/>
      <c r="N19" s="13"/>
    </row>
    <row r="20" spans="2:14" ht="15.6" x14ac:dyDescent="0.3">
      <c r="B20" s="10">
        <v>7</v>
      </c>
      <c r="C20" s="11" t="s">
        <v>21</v>
      </c>
      <c r="D20" s="12" t="s">
        <v>111</v>
      </c>
      <c r="E20" s="48">
        <v>1</v>
      </c>
      <c r="F20" s="12" t="str">
        <f t="shared" si="0"/>
        <v/>
      </c>
      <c r="G20" s="12"/>
      <c r="H20" s="12" t="str">
        <f t="shared" si="0"/>
        <v/>
      </c>
      <c r="I20" s="12"/>
    </row>
    <row r="21" spans="2:14" ht="15.6" x14ac:dyDescent="0.3">
      <c r="B21" s="6">
        <v>8</v>
      </c>
      <c r="C21" s="7" t="s">
        <v>22</v>
      </c>
      <c r="D21" s="8" t="s">
        <v>110</v>
      </c>
      <c r="E21" s="48">
        <v>2</v>
      </c>
      <c r="F21" s="8" t="str">
        <f>IF(OR(G21="-",G21=0),"",IF(AND(G21&gt;=1,G21&lt;=3,D21&gt;=16),"baja",IF(AND(G21&gt;1,G21&lt;=3,D21&gt;=9,D21&lt;16),"media",IF(AND(G21&gt;=3,D21&lt;=8),"alta",""))))</f>
        <v/>
      </c>
      <c r="G21" s="8"/>
      <c r="H21" s="8" t="str">
        <f>IF(OR(I21="-",I21=0),"",IF(AND(I21&gt;=1,I21&lt;=3,F21&gt;=16),"baja",IF(AND(I21&gt;1,I21&lt;=3,F21&gt;=9,F21&lt;16),"media",IF(AND(I21&gt;=3,F21&lt;=8),"alta",""))))</f>
        <v/>
      </c>
      <c r="I21" s="8"/>
    </row>
    <row r="22" spans="2:14" ht="15.6" x14ac:dyDescent="0.3">
      <c r="B22" s="10">
        <v>9</v>
      </c>
      <c r="C22" s="11" t="s">
        <v>23</v>
      </c>
      <c r="D22" s="12" t="s">
        <v>112</v>
      </c>
      <c r="E22" s="12">
        <v>1</v>
      </c>
      <c r="F22" s="12" t="str">
        <f t="shared" ref="D22:H36" si="1">IF(OR(G22="-",G22=0),"",IF(AND(G22&gt;=1,G22&lt;=3,D22&gt;=16),"baja",IF(AND(G22&gt;1,G22&lt;=3,D22&gt;=9,D22&lt;16),"media",IF(AND(G22&gt;=3,D22&lt;=8),"alta",""))))</f>
        <v/>
      </c>
      <c r="G22" s="12"/>
      <c r="H22" s="12" t="str">
        <f t="shared" si="1"/>
        <v/>
      </c>
      <c r="I22" s="12"/>
    </row>
    <row r="23" spans="2:14" ht="15.6" x14ac:dyDescent="0.3">
      <c r="B23" s="6">
        <v>10</v>
      </c>
      <c r="C23" s="7" t="s">
        <v>24</v>
      </c>
      <c r="D23" s="8" t="str">
        <f t="shared" si="1"/>
        <v/>
      </c>
      <c r="E23" s="8"/>
      <c r="F23" s="8" t="str">
        <f t="shared" si="1"/>
        <v/>
      </c>
      <c r="G23" s="8"/>
      <c r="H23" s="8" t="str">
        <f t="shared" si="1"/>
        <v/>
      </c>
      <c r="I23" s="8"/>
    </row>
    <row r="24" spans="2:14" ht="15.6" x14ac:dyDescent="0.3">
      <c r="B24" s="10">
        <v>11</v>
      </c>
      <c r="C24" s="11" t="s">
        <v>25</v>
      </c>
      <c r="D24" s="12" t="str">
        <f t="shared" si="1"/>
        <v/>
      </c>
      <c r="E24" s="12"/>
      <c r="F24" s="12" t="str">
        <f t="shared" si="1"/>
        <v/>
      </c>
      <c r="G24" s="12"/>
      <c r="H24" s="12" t="str">
        <f t="shared" si="1"/>
        <v/>
      </c>
      <c r="I24" s="12"/>
    </row>
    <row r="25" spans="2:14" ht="15.6" x14ac:dyDescent="0.3">
      <c r="B25" s="6">
        <v>12</v>
      </c>
      <c r="C25" s="7" t="s">
        <v>26</v>
      </c>
      <c r="D25" s="8" t="str">
        <f t="shared" si="1"/>
        <v/>
      </c>
      <c r="E25" s="8"/>
      <c r="F25" s="8" t="str">
        <f t="shared" si="1"/>
        <v/>
      </c>
      <c r="G25" s="8"/>
      <c r="H25" s="8" t="str">
        <f t="shared" si="1"/>
        <v/>
      </c>
      <c r="I25" s="8"/>
    </row>
    <row r="26" spans="2:14" ht="15.6" x14ac:dyDescent="0.3">
      <c r="B26" s="10">
        <v>13</v>
      </c>
      <c r="C26" s="11" t="s">
        <v>27</v>
      </c>
      <c r="D26" s="12" t="str">
        <f t="shared" si="1"/>
        <v/>
      </c>
      <c r="E26" s="12"/>
      <c r="F26" s="12" t="str">
        <f t="shared" si="1"/>
        <v/>
      </c>
      <c r="G26" s="12"/>
      <c r="H26" s="12" t="str">
        <f t="shared" si="1"/>
        <v/>
      </c>
      <c r="I26" s="12"/>
    </row>
    <row r="27" spans="2:14" ht="15.6" x14ac:dyDescent="0.3">
      <c r="B27" s="6">
        <v>14</v>
      </c>
      <c r="C27" s="7" t="s">
        <v>28</v>
      </c>
      <c r="D27" s="8" t="str">
        <f t="shared" si="1"/>
        <v/>
      </c>
      <c r="E27" s="8"/>
      <c r="F27" s="8" t="str">
        <f t="shared" si="1"/>
        <v/>
      </c>
      <c r="G27" s="8"/>
      <c r="H27" s="8" t="str">
        <f t="shared" si="1"/>
        <v/>
      </c>
      <c r="I27" s="8"/>
    </row>
    <row r="28" spans="2:14" ht="15.6" x14ac:dyDescent="0.3">
      <c r="B28" s="10">
        <v>15</v>
      </c>
      <c r="C28" s="11" t="s">
        <v>29</v>
      </c>
      <c r="D28" s="12" t="s">
        <v>111</v>
      </c>
      <c r="E28" s="48">
        <v>1</v>
      </c>
      <c r="F28" s="12" t="str">
        <f t="shared" si="1"/>
        <v/>
      </c>
      <c r="G28" s="12"/>
      <c r="H28" s="12" t="str">
        <f t="shared" si="1"/>
        <v/>
      </c>
      <c r="I28" s="12"/>
    </row>
    <row r="29" spans="2:14" ht="15.6" x14ac:dyDescent="0.3">
      <c r="B29" s="6">
        <v>16</v>
      </c>
      <c r="C29" s="7" t="s">
        <v>30</v>
      </c>
      <c r="D29" s="8" t="s">
        <v>110</v>
      </c>
      <c r="E29" s="48">
        <v>2</v>
      </c>
      <c r="F29" s="8" t="str">
        <f t="shared" si="1"/>
        <v/>
      </c>
      <c r="G29" s="8"/>
      <c r="H29" s="8" t="str">
        <f t="shared" si="1"/>
        <v/>
      </c>
      <c r="I29" s="8"/>
    </row>
    <row r="30" spans="2:14" ht="15.6" x14ac:dyDescent="0.3">
      <c r="B30" s="10">
        <v>17</v>
      </c>
      <c r="C30" s="11" t="s">
        <v>31</v>
      </c>
      <c r="D30" s="12" t="str">
        <f t="shared" si="1"/>
        <v>baja</v>
      </c>
      <c r="E30" s="12">
        <v>1</v>
      </c>
      <c r="F30" s="12" t="str">
        <f t="shared" si="1"/>
        <v/>
      </c>
      <c r="G30" s="12"/>
      <c r="H30" s="12" t="str">
        <f t="shared" si="1"/>
        <v/>
      </c>
      <c r="I30" s="12"/>
    </row>
    <row r="31" spans="2:14" ht="15.6" x14ac:dyDescent="0.3">
      <c r="B31" s="6">
        <v>18</v>
      </c>
      <c r="C31" s="7" t="s">
        <v>32</v>
      </c>
      <c r="D31" s="8" t="str">
        <f t="shared" si="1"/>
        <v/>
      </c>
      <c r="E31" s="8"/>
      <c r="F31" s="8" t="str">
        <f t="shared" si="1"/>
        <v/>
      </c>
      <c r="G31" s="8"/>
      <c r="H31" s="8" t="str">
        <f t="shared" si="1"/>
        <v/>
      </c>
      <c r="I31" s="8"/>
    </row>
    <row r="32" spans="2:14" ht="15.6" x14ac:dyDescent="0.3">
      <c r="B32" s="10">
        <v>19</v>
      </c>
      <c r="C32" s="11" t="s">
        <v>33</v>
      </c>
      <c r="D32" s="12" t="str">
        <f t="shared" si="1"/>
        <v/>
      </c>
      <c r="E32" s="12"/>
      <c r="F32" s="12" t="str">
        <f>IF(OR(G32="-",G32=0),"",IF(AND(G32&gt;=1,G32&lt;=3,D32&gt;=16),"baja",IF(AND(G32&gt;1,G32&lt;=3,D32&gt;=9,D32&lt;16),"media",IF(AND(G32&gt;=3,D32&lt;=8),"alta",""))))</f>
        <v/>
      </c>
      <c r="G32" s="12"/>
      <c r="H32" s="12" t="str">
        <f t="shared" si="1"/>
        <v/>
      </c>
      <c r="I32" s="12"/>
    </row>
    <row r="33" spans="2:9" ht="15.6" x14ac:dyDescent="0.3">
      <c r="B33" s="6">
        <v>20</v>
      </c>
      <c r="C33" s="7" t="s">
        <v>34</v>
      </c>
      <c r="D33" s="8" t="str">
        <f t="shared" si="1"/>
        <v/>
      </c>
      <c r="E33" s="8"/>
      <c r="F33" s="8" t="str">
        <f t="shared" si="1"/>
        <v/>
      </c>
      <c r="G33" s="8"/>
      <c r="H33" s="8" t="str">
        <f t="shared" si="1"/>
        <v/>
      </c>
      <c r="I33" s="8"/>
    </row>
    <row r="34" spans="2:9" ht="15.6" x14ac:dyDescent="0.3">
      <c r="B34" s="10">
        <v>21</v>
      </c>
      <c r="C34" s="11" t="s">
        <v>35</v>
      </c>
      <c r="D34" s="12" t="str">
        <f t="shared" si="1"/>
        <v/>
      </c>
      <c r="E34" s="12"/>
      <c r="F34" s="12" t="str">
        <f t="shared" si="1"/>
        <v/>
      </c>
      <c r="G34" s="12"/>
      <c r="H34" s="12" t="str">
        <f t="shared" si="1"/>
        <v/>
      </c>
      <c r="I34" s="12"/>
    </row>
    <row r="35" spans="2:9" ht="15.6" x14ac:dyDescent="0.3">
      <c r="B35" s="6">
        <v>22</v>
      </c>
      <c r="C35" s="7" t="s">
        <v>36</v>
      </c>
      <c r="D35" s="8" t="str">
        <f t="shared" si="1"/>
        <v/>
      </c>
      <c r="E35" s="8"/>
      <c r="F35" s="8" t="str">
        <f t="shared" si="1"/>
        <v/>
      </c>
      <c r="G35" s="8"/>
      <c r="H35" s="8" t="str">
        <f t="shared" si="1"/>
        <v/>
      </c>
      <c r="I35" s="8"/>
    </row>
    <row r="36" spans="2:9" ht="15.6" x14ac:dyDescent="0.3">
      <c r="B36" s="10">
        <v>23</v>
      </c>
      <c r="C36" s="11" t="s">
        <v>37</v>
      </c>
      <c r="D36" s="12" t="str">
        <f t="shared" si="1"/>
        <v/>
      </c>
      <c r="E36" s="12"/>
      <c r="F36" s="12" t="str">
        <f t="shared" si="1"/>
        <v/>
      </c>
      <c r="G36" s="12"/>
      <c r="H36" s="12" t="str">
        <f t="shared" si="1"/>
        <v/>
      </c>
      <c r="I36" s="12"/>
    </row>
    <row r="37" spans="2:9" ht="15.6" x14ac:dyDescent="0.3">
      <c r="B37" s="6" t="s">
        <v>38</v>
      </c>
      <c r="C37" s="7"/>
      <c r="D37" s="14"/>
      <c r="E37" s="14">
        <f>+IF(SUM(E13:E36)=0,"",SUM(E13:E36))</f>
        <v>8</v>
      </c>
      <c r="F37" s="14"/>
      <c r="G37" s="14" t="str">
        <f>+IF(SUM(G13:G36)=0,"",SUM(G13:G36))</f>
        <v/>
      </c>
      <c r="H37" s="14"/>
      <c r="I37" s="14" t="str">
        <f>+IF(SUM(I13:I36)=0,"",SUM(I13:I36))</f>
        <v/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4" priority="5">
      <formula>D7=""</formula>
    </cfRule>
  </conditionalFormatting>
  <conditionalFormatting sqref="E7">
    <cfRule type="expression" dxfId="3" priority="4">
      <formula>E7=""</formula>
    </cfRule>
  </conditionalFormatting>
  <conditionalFormatting sqref="F7">
    <cfRule type="expression" dxfId="2" priority="3">
      <formula>F7=""</formula>
    </cfRule>
  </conditionalFormatting>
  <conditionalFormatting sqref="C7">
    <cfRule type="expression" dxfId="1" priority="2">
      <formula>C7=""</formula>
    </cfRule>
  </conditionalFormatting>
  <conditionalFormatting sqref="B7">
    <cfRule type="expression" dxfId="0" priority="1">
      <formula>B7=""</formula>
    </cfRule>
  </conditionalFormatting>
  <printOptions horizontalCentered="1"/>
  <pageMargins left="0.7" right="0.7" top="0.75" bottom="0.75" header="0.3" footer="0.3"/>
  <pageSetup paperSize="169" scale="88" orientation="landscape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2">
    <tabColor rgb="FFFFC000"/>
  </sheetPr>
  <dimension ref="A1:J35"/>
  <sheetViews>
    <sheetView zoomScale="70" zoomScaleNormal="70" workbookViewId="0">
      <selection activeCell="B35" sqref="B35"/>
    </sheetView>
  </sheetViews>
  <sheetFormatPr baseColWidth="10" defaultColWidth="11.44140625" defaultRowHeight="14.4" x14ac:dyDescent="0.3"/>
  <cols>
    <col min="1" max="1" width="3.33203125" customWidth="1"/>
    <col min="2" max="3" width="20" style="22" customWidth="1"/>
    <col min="4" max="4" width="20" style="33" customWidth="1"/>
    <col min="5" max="8" width="15.109375" style="22" customWidth="1"/>
    <col min="9" max="9" width="16.109375" style="22" bestFit="1" customWidth="1"/>
    <col min="10" max="10" width="16" style="21" customWidth="1"/>
    <col min="11" max="16384" width="11.44140625" style="21"/>
  </cols>
  <sheetData>
    <row r="1" spans="1:10" ht="16.5" x14ac:dyDescent="0.3">
      <c r="B1" s="21"/>
      <c r="D1" s="22"/>
      <c r="H1" s="21"/>
      <c r="I1" s="21"/>
    </row>
    <row r="2" spans="1:10" ht="22.2" x14ac:dyDescent="0.45">
      <c r="B2" s="61" t="s">
        <v>52</v>
      </c>
      <c r="C2" s="61"/>
      <c r="D2" s="61"/>
      <c r="E2" s="61"/>
      <c r="F2" s="61"/>
      <c r="G2" s="61"/>
      <c r="H2" s="61"/>
      <c r="I2" s="61"/>
      <c r="J2" s="61"/>
    </row>
    <row r="3" spans="1:10" customFormat="1" ht="15" x14ac:dyDescent="0.25"/>
    <row r="4" spans="1:10" s="24" customFormat="1" ht="18" x14ac:dyDescent="0.35">
      <c r="A4" s="13"/>
      <c r="B4" s="23" t="s">
        <v>53</v>
      </c>
      <c r="C4" s="62" t="str">
        <f>+D8&amp;"_"&amp;D9&amp;"_"&amp;D10&amp;"_"&amp;D11&amp;"_"&amp;I8&amp;"_"&amp;YEAR(D13)&amp;"_"&amp;I11</f>
        <v>PO_X_QUELLÓN_L2_Normal_2020_1</v>
      </c>
      <c r="D4" s="62"/>
      <c r="E4" s="62"/>
      <c r="F4" s="62"/>
      <c r="G4" s="62"/>
      <c r="H4" s="62"/>
      <c r="I4" s="62"/>
      <c r="J4" s="62"/>
    </row>
    <row r="5" spans="1:10" ht="16.5" x14ac:dyDescent="0.3">
      <c r="B5" s="21"/>
      <c r="D5" s="22"/>
      <c r="H5" s="21"/>
      <c r="I5" s="21"/>
    </row>
    <row r="6" spans="1:10" ht="16.2" x14ac:dyDescent="0.35">
      <c r="B6" s="25" t="s">
        <v>54</v>
      </c>
      <c r="D6" s="22"/>
      <c r="H6" s="21"/>
      <c r="I6" s="21"/>
    </row>
    <row r="7" spans="1:10" ht="9" customHeight="1" x14ac:dyDescent="0.35">
      <c r="B7" s="25"/>
      <c r="D7" s="22"/>
      <c r="H7" s="21"/>
      <c r="I7" s="21"/>
    </row>
    <row r="8" spans="1:10" ht="16.5" x14ac:dyDescent="0.3">
      <c r="B8" s="51" t="s">
        <v>55</v>
      </c>
      <c r="C8" s="51"/>
      <c r="D8" s="53" t="s">
        <v>78</v>
      </c>
      <c r="E8" s="53"/>
      <c r="F8" s="26"/>
      <c r="G8" s="51" t="s">
        <v>56</v>
      </c>
      <c r="H8" s="51"/>
      <c r="I8" s="53" t="s">
        <v>42</v>
      </c>
      <c r="J8" s="53"/>
    </row>
    <row r="9" spans="1:10" x14ac:dyDescent="0.3">
      <c r="B9" s="51" t="s">
        <v>57</v>
      </c>
      <c r="C9" s="51"/>
      <c r="D9" s="53" t="s">
        <v>79</v>
      </c>
      <c r="E9" s="53"/>
      <c r="F9" s="26"/>
      <c r="G9" s="51" t="s">
        <v>58</v>
      </c>
      <c r="H9" s="51"/>
      <c r="I9" s="53" t="s">
        <v>42</v>
      </c>
      <c r="J9" s="53"/>
    </row>
    <row r="10" spans="1:10" x14ac:dyDescent="0.3">
      <c r="B10" s="51" t="s">
        <v>59</v>
      </c>
      <c r="C10" s="51"/>
      <c r="D10" s="53" t="s">
        <v>114</v>
      </c>
      <c r="E10" s="53"/>
      <c r="F10" s="26"/>
      <c r="G10" s="51" t="s">
        <v>60</v>
      </c>
      <c r="H10" s="51"/>
      <c r="I10" s="53" t="s">
        <v>80</v>
      </c>
      <c r="J10" s="53"/>
    </row>
    <row r="11" spans="1:10" ht="16.5" x14ac:dyDescent="0.3">
      <c r="B11" s="51" t="s">
        <v>61</v>
      </c>
      <c r="C11" s="51"/>
      <c r="D11" s="53" t="s">
        <v>109</v>
      </c>
      <c r="E11" s="53"/>
      <c r="F11" s="26"/>
      <c r="G11" s="51" t="s">
        <v>62</v>
      </c>
      <c r="H11" s="51"/>
      <c r="I11" s="53">
        <v>1</v>
      </c>
      <c r="J11" s="53"/>
    </row>
    <row r="12" spans="1:10" customFormat="1" ht="15" x14ac:dyDescent="0.25">
      <c r="B12" s="27"/>
      <c r="C12" s="27"/>
      <c r="D12" s="27"/>
      <c r="E12" s="27"/>
      <c r="F12" s="27"/>
      <c r="G12" s="27"/>
      <c r="H12" s="27"/>
      <c r="I12" s="27"/>
    </row>
    <row r="13" spans="1:10" ht="16.5" x14ac:dyDescent="0.3">
      <c r="B13" s="51" t="s">
        <v>63</v>
      </c>
      <c r="C13" s="51"/>
      <c r="D13" s="34">
        <v>43896</v>
      </c>
      <c r="E13" s="26"/>
      <c r="F13" s="26"/>
      <c r="G13"/>
      <c r="H13"/>
      <c r="I13" s="21"/>
    </row>
    <row r="14" spans="1:10" ht="16.5" x14ac:dyDescent="0.3">
      <c r="B14" s="51" t="s">
        <v>64</v>
      </c>
      <c r="C14" s="51"/>
      <c r="D14" s="34">
        <v>44196</v>
      </c>
      <c r="E14" s="26"/>
      <c r="F14" s="26"/>
      <c r="G14" s="26"/>
      <c r="H14" s="26"/>
      <c r="I14" s="21"/>
    </row>
    <row r="15" spans="1:10" ht="16.5" x14ac:dyDescent="0.3">
      <c r="B15" s="21"/>
      <c r="C15" s="21"/>
      <c r="D15" s="21"/>
      <c r="F15" s="21"/>
      <c r="G15" s="21"/>
      <c r="H15" s="21"/>
      <c r="I15" s="21"/>
    </row>
    <row r="16" spans="1:10" ht="16.2" x14ac:dyDescent="0.35">
      <c r="B16" s="25" t="s">
        <v>65</v>
      </c>
      <c r="D16" s="22"/>
      <c r="G16" s="21"/>
      <c r="H16" s="21"/>
      <c r="I16" s="21"/>
    </row>
    <row r="17" spans="2:10" ht="6.75" customHeight="1" x14ac:dyDescent="0.3">
      <c r="B17" s="21"/>
      <c r="D17" s="22"/>
      <c r="H17" s="21"/>
      <c r="I17" s="21"/>
    </row>
    <row r="18" spans="2:10" x14ac:dyDescent="0.3">
      <c r="B18" s="56" t="s">
        <v>66</v>
      </c>
      <c r="C18" s="57"/>
      <c r="D18" s="58" t="s">
        <v>84</v>
      </c>
      <c r="E18" s="59"/>
      <c r="F18" s="59"/>
      <c r="G18" s="60"/>
      <c r="H18" s="21"/>
      <c r="I18" s="29" t="s">
        <v>67</v>
      </c>
      <c r="J18" s="41" t="s">
        <v>85</v>
      </c>
    </row>
    <row r="19" spans="2:10" ht="16.5" x14ac:dyDescent="0.3">
      <c r="B19" s="56" t="s">
        <v>68</v>
      </c>
      <c r="C19" s="57"/>
      <c r="D19" s="58">
        <v>400039</v>
      </c>
      <c r="E19" s="59"/>
      <c r="F19" s="59"/>
      <c r="G19" s="60"/>
      <c r="H19" s="21"/>
      <c r="I19"/>
      <c r="J19"/>
    </row>
    <row r="20" spans="2:10" x14ac:dyDescent="0.3">
      <c r="B20" s="56" t="s">
        <v>69</v>
      </c>
      <c r="C20" s="57"/>
      <c r="D20" s="58" t="s">
        <v>84</v>
      </c>
      <c r="E20" s="59"/>
      <c r="F20" s="59"/>
      <c r="G20" s="60"/>
      <c r="H20" s="21"/>
      <c r="I20" s="29" t="s">
        <v>67</v>
      </c>
      <c r="J20" s="39" t="s">
        <v>85</v>
      </c>
    </row>
    <row r="21" spans="2:10" ht="16.5" x14ac:dyDescent="0.3">
      <c r="B21" s="56" t="s">
        <v>70</v>
      </c>
      <c r="C21" s="57"/>
      <c r="D21" s="58"/>
      <c r="E21" s="59"/>
      <c r="F21" s="59"/>
      <c r="G21" s="60"/>
      <c r="H21" s="21"/>
      <c r="I21" s="29" t="s">
        <v>67</v>
      </c>
      <c r="J21" s="28"/>
    </row>
    <row r="22" spans="2:10" customFormat="1" ht="15" x14ac:dyDescent="0.25"/>
    <row r="23" spans="2:10" customFormat="1" ht="16.2" x14ac:dyDescent="0.35">
      <c r="B23" s="25" t="s">
        <v>71</v>
      </c>
    </row>
    <row r="24" spans="2:10" customFormat="1" ht="6.75" customHeight="1" x14ac:dyDescent="0.25"/>
    <row r="25" spans="2:10" x14ac:dyDescent="0.3">
      <c r="B25" s="51" t="s">
        <v>72</v>
      </c>
      <c r="C25" s="51"/>
      <c r="D25" s="28">
        <v>11</v>
      </c>
      <c r="E25"/>
      <c r="F25"/>
      <c r="G25"/>
      <c r="H25"/>
      <c r="I25" s="21"/>
    </row>
    <row r="26" spans="2:10" ht="16.5" x14ac:dyDescent="0.3">
      <c r="B26" s="51" t="s">
        <v>73</v>
      </c>
      <c r="C26" s="51"/>
      <c r="D26" s="47">
        <v>18</v>
      </c>
      <c r="H26" s="21"/>
      <c r="I26" s="21"/>
    </row>
    <row r="27" spans="2:10" x14ac:dyDescent="0.3">
      <c r="B27" s="51" t="s">
        <v>74</v>
      </c>
      <c r="C27" s="51"/>
      <c r="D27" s="28">
        <v>22</v>
      </c>
      <c r="H27" s="21"/>
      <c r="I27" s="21"/>
    </row>
    <row r="28" spans="2:10" ht="16.5" x14ac:dyDescent="0.3">
      <c r="B28" s="21"/>
      <c r="D28" s="22"/>
      <c r="H28" s="21"/>
      <c r="I28" s="21"/>
    </row>
    <row r="29" spans="2:10" ht="18" x14ac:dyDescent="0.35">
      <c r="B29" s="25" t="s">
        <v>75</v>
      </c>
      <c r="D29" s="22"/>
      <c r="H29" s="21"/>
      <c r="I29" s="21"/>
    </row>
    <row r="30" spans="2:10" ht="7.5" customHeight="1" x14ac:dyDescent="0.3">
      <c r="B30" s="21"/>
      <c r="D30" s="22"/>
      <c r="H30" s="21"/>
      <c r="I30" s="21"/>
    </row>
    <row r="31" spans="2:10" ht="30.75" customHeight="1" x14ac:dyDescent="0.3">
      <c r="B31" s="30" t="s">
        <v>1</v>
      </c>
      <c r="C31" s="30" t="s">
        <v>2</v>
      </c>
      <c r="D31" s="30" t="s">
        <v>76</v>
      </c>
      <c r="E31" s="55" t="s">
        <v>3</v>
      </c>
      <c r="F31" s="55"/>
      <c r="G31" s="55" t="s">
        <v>4</v>
      </c>
      <c r="H31" s="55"/>
      <c r="I31" s="30" t="s">
        <v>77</v>
      </c>
    </row>
    <row r="32" spans="2:10" ht="16.5" x14ac:dyDescent="0.3">
      <c r="B32" s="31">
        <v>2</v>
      </c>
      <c r="C32" s="31" t="s">
        <v>43</v>
      </c>
      <c r="D32" s="32">
        <v>13.11</v>
      </c>
      <c r="E32" s="63" t="s">
        <v>41</v>
      </c>
      <c r="F32" s="64"/>
      <c r="G32" s="63" t="s">
        <v>44</v>
      </c>
      <c r="H32" s="64"/>
      <c r="I32" s="31" t="s">
        <v>81</v>
      </c>
    </row>
    <row r="33" spans="2:9" ht="16.5" x14ac:dyDescent="0.3">
      <c r="B33" s="31">
        <v>2</v>
      </c>
      <c r="C33" s="31" t="s">
        <v>39</v>
      </c>
      <c r="D33" s="32">
        <v>13.54</v>
      </c>
      <c r="E33" s="63" t="s">
        <v>44</v>
      </c>
      <c r="F33" s="64"/>
      <c r="G33" s="63" t="s">
        <v>41</v>
      </c>
      <c r="H33" s="64"/>
      <c r="I33" s="31" t="s">
        <v>81</v>
      </c>
    </row>
    <row r="34" spans="2:9" ht="16.5" x14ac:dyDescent="0.3">
      <c r="B34" s="31" t="s">
        <v>121</v>
      </c>
      <c r="C34" s="31" t="s">
        <v>43</v>
      </c>
      <c r="D34" s="32">
        <v>7.46</v>
      </c>
      <c r="E34" s="63" t="s">
        <v>41</v>
      </c>
      <c r="F34" s="64"/>
      <c r="G34" s="63" t="s">
        <v>40</v>
      </c>
      <c r="H34" s="64"/>
      <c r="I34" s="31" t="s">
        <v>81</v>
      </c>
    </row>
    <row r="35" spans="2:9" ht="16.5" x14ac:dyDescent="0.3">
      <c r="B35" s="31" t="s">
        <v>121</v>
      </c>
      <c r="C35" s="31" t="s">
        <v>39</v>
      </c>
      <c r="D35" s="32">
        <v>7.53</v>
      </c>
      <c r="E35" s="63" t="s">
        <v>40</v>
      </c>
      <c r="F35" s="64"/>
      <c r="G35" s="63" t="s">
        <v>41</v>
      </c>
      <c r="H35" s="64"/>
      <c r="I35" s="31" t="s">
        <v>81</v>
      </c>
    </row>
  </sheetData>
  <mergeCells count="41">
    <mergeCell ref="E32:F32"/>
    <mergeCell ref="E33:F33"/>
    <mergeCell ref="E34:F34"/>
    <mergeCell ref="E35:F35"/>
    <mergeCell ref="G32:H32"/>
    <mergeCell ref="G33:H33"/>
    <mergeCell ref="G34:H34"/>
    <mergeCell ref="G35:H35"/>
    <mergeCell ref="B2:J2"/>
    <mergeCell ref="C4:J4"/>
    <mergeCell ref="B8:C8"/>
    <mergeCell ref="D8:E8"/>
    <mergeCell ref="G8:H8"/>
    <mergeCell ref="I8:J8"/>
    <mergeCell ref="B14:C14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3:C13"/>
    <mergeCell ref="E31:F31"/>
    <mergeCell ref="G31:H31"/>
    <mergeCell ref="B18:C18"/>
    <mergeCell ref="D18:G18"/>
    <mergeCell ref="B19:C19"/>
    <mergeCell ref="D19:G19"/>
    <mergeCell ref="B20:C20"/>
    <mergeCell ref="D20:G20"/>
    <mergeCell ref="B21:C21"/>
    <mergeCell ref="D21:G21"/>
    <mergeCell ref="B25:C25"/>
    <mergeCell ref="B26:C26"/>
    <mergeCell ref="B27:C27"/>
  </mergeCells>
  <conditionalFormatting sqref="D8:E8">
    <cfRule type="expression" dxfId="81" priority="38">
      <formula>D8=""</formula>
    </cfRule>
  </conditionalFormatting>
  <conditionalFormatting sqref="D10:E10">
    <cfRule type="expression" dxfId="80" priority="37">
      <formula>D10=""</formula>
    </cfRule>
  </conditionalFormatting>
  <conditionalFormatting sqref="D11:E11">
    <cfRule type="expression" dxfId="79" priority="36">
      <formula>D11=""</formula>
    </cfRule>
  </conditionalFormatting>
  <conditionalFormatting sqref="I8:J8">
    <cfRule type="expression" dxfId="78" priority="35">
      <formula>I8=""</formula>
    </cfRule>
  </conditionalFormatting>
  <conditionalFormatting sqref="D9:E9">
    <cfRule type="expression" dxfId="77" priority="34">
      <formula>D9=""</formula>
    </cfRule>
  </conditionalFormatting>
  <conditionalFormatting sqref="I9:J9">
    <cfRule type="expression" dxfId="76" priority="33">
      <formula>I9=""</formula>
    </cfRule>
  </conditionalFormatting>
  <conditionalFormatting sqref="I10:J10">
    <cfRule type="expression" dxfId="75" priority="32">
      <formula>I10=""</formula>
    </cfRule>
  </conditionalFormatting>
  <conditionalFormatting sqref="I11:J11">
    <cfRule type="expression" dxfId="74" priority="31">
      <formula>I11=""</formula>
    </cfRule>
  </conditionalFormatting>
  <conditionalFormatting sqref="D25">
    <cfRule type="expression" dxfId="73" priority="30">
      <formula>D25=""</formula>
    </cfRule>
  </conditionalFormatting>
  <conditionalFormatting sqref="D26">
    <cfRule type="expression" dxfId="72" priority="29">
      <formula>D26=""</formula>
    </cfRule>
  </conditionalFormatting>
  <conditionalFormatting sqref="D27">
    <cfRule type="expression" dxfId="71" priority="28">
      <formula>D27=""</formula>
    </cfRule>
  </conditionalFormatting>
  <conditionalFormatting sqref="B32:D32">
    <cfRule type="expression" dxfId="70" priority="27">
      <formula>B32=""</formula>
    </cfRule>
  </conditionalFormatting>
  <conditionalFormatting sqref="I32">
    <cfRule type="expression" dxfId="69" priority="26">
      <formula>I32=""</formula>
    </cfRule>
  </conditionalFormatting>
  <conditionalFormatting sqref="E32">
    <cfRule type="expression" dxfId="68" priority="25">
      <formula>E32=""</formula>
    </cfRule>
  </conditionalFormatting>
  <conditionalFormatting sqref="G32">
    <cfRule type="expression" dxfId="67" priority="24">
      <formula>G32=""</formula>
    </cfRule>
  </conditionalFormatting>
  <conditionalFormatting sqref="J20">
    <cfRule type="expression" dxfId="66" priority="22">
      <formula>J20=""</formula>
    </cfRule>
  </conditionalFormatting>
  <conditionalFormatting sqref="J21">
    <cfRule type="expression" dxfId="65" priority="21">
      <formula>J21=""</formula>
    </cfRule>
  </conditionalFormatting>
  <conditionalFormatting sqref="D19:G19">
    <cfRule type="expression" dxfId="64" priority="19">
      <formula>D19=""</formula>
    </cfRule>
  </conditionalFormatting>
  <conditionalFormatting sqref="D20:G20">
    <cfRule type="expression" dxfId="63" priority="18">
      <formula>D20=""</formula>
    </cfRule>
  </conditionalFormatting>
  <conditionalFormatting sqref="D21:G21">
    <cfRule type="expression" dxfId="62" priority="17">
      <formula>D21=""</formula>
    </cfRule>
  </conditionalFormatting>
  <conditionalFormatting sqref="D13:D14">
    <cfRule type="expression" dxfId="61" priority="16">
      <formula>D13=""</formula>
    </cfRule>
  </conditionalFormatting>
  <conditionalFormatting sqref="B33:D33">
    <cfRule type="expression" dxfId="60" priority="15">
      <formula>B33=""</formula>
    </cfRule>
  </conditionalFormatting>
  <conditionalFormatting sqref="I33">
    <cfRule type="expression" dxfId="59" priority="14">
      <formula>I33=""</formula>
    </cfRule>
  </conditionalFormatting>
  <conditionalFormatting sqref="E33">
    <cfRule type="expression" dxfId="58" priority="13">
      <formula>E33=""</formula>
    </cfRule>
  </conditionalFormatting>
  <conditionalFormatting sqref="G33">
    <cfRule type="expression" dxfId="57" priority="12">
      <formula>G33=""</formula>
    </cfRule>
  </conditionalFormatting>
  <conditionalFormatting sqref="B34:D34">
    <cfRule type="expression" dxfId="56" priority="11">
      <formula>B34=""</formula>
    </cfRule>
  </conditionalFormatting>
  <conditionalFormatting sqref="I34">
    <cfRule type="expression" dxfId="55" priority="10">
      <formula>I34=""</formula>
    </cfRule>
  </conditionalFormatting>
  <conditionalFormatting sqref="E34">
    <cfRule type="expression" dxfId="54" priority="9">
      <formula>E34=""</formula>
    </cfRule>
  </conditionalFormatting>
  <conditionalFormatting sqref="G34">
    <cfRule type="expression" dxfId="53" priority="8">
      <formula>G34=""</formula>
    </cfRule>
  </conditionalFormatting>
  <conditionalFormatting sqref="C35:D35">
    <cfRule type="expression" dxfId="52" priority="7">
      <formula>C35=""</formula>
    </cfRule>
  </conditionalFormatting>
  <conditionalFormatting sqref="I35">
    <cfRule type="expression" dxfId="51" priority="6">
      <formula>I35=""</formula>
    </cfRule>
  </conditionalFormatting>
  <conditionalFormatting sqref="E35">
    <cfRule type="expression" dxfId="50" priority="5">
      <formula>E35=""</formula>
    </cfRule>
  </conditionalFormatting>
  <conditionalFormatting sqref="G35">
    <cfRule type="expression" dxfId="49" priority="4">
      <formula>G35=""</formula>
    </cfRule>
  </conditionalFormatting>
  <conditionalFormatting sqref="D18:G18">
    <cfRule type="expression" dxfId="48" priority="3">
      <formula>D18=""</formula>
    </cfRule>
  </conditionalFormatting>
  <conditionalFormatting sqref="J18">
    <cfRule type="expression" dxfId="47" priority="2">
      <formula>J18=""</formula>
    </cfRule>
  </conditionalFormatting>
  <conditionalFormatting sqref="B35">
    <cfRule type="expression" dxfId="46" priority="1">
      <formula>B35=""</formula>
    </cfRule>
  </conditionalFormatting>
  <dataValidations count="1">
    <dataValidation allowBlank="1" showInputMessage="1" showErrorMessage="1" prompt="Origen y Destino como LOCALIDAD" sqref="E31:F31" xr:uid="{00000000-0002-0000-0100-000000000000}"/>
  </dataValidations>
  <printOptions horizontalCentered="1"/>
  <pageMargins left="0.7" right="0.7" top="0.75" bottom="0.75" header="0.3" footer="0.3"/>
  <pageSetup paperSize="16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1">
    <tabColor rgb="FF0070C0"/>
    <pageSetUpPr fitToPage="1"/>
  </sheetPr>
  <dimension ref="B2:I33"/>
  <sheetViews>
    <sheetView zoomScale="70" zoomScaleNormal="70" workbookViewId="0">
      <selection activeCell="H20" sqref="H20"/>
    </sheetView>
  </sheetViews>
  <sheetFormatPr baseColWidth="10" defaultRowHeight="14.4" x14ac:dyDescent="0.3"/>
  <cols>
    <col min="1" max="1" width="4" customWidth="1"/>
    <col min="2" max="2" width="14.6640625" customWidth="1"/>
    <col min="3" max="3" width="14.6640625" style="15" customWidth="1"/>
    <col min="4" max="4" width="17.88671875" style="15" bestFit="1" customWidth="1"/>
    <col min="5" max="5" width="13.44140625" style="15" bestFit="1" customWidth="1"/>
    <col min="6" max="6" width="14.6640625" style="15" customWidth="1"/>
    <col min="7" max="7" width="5.33203125" style="15" customWidth="1"/>
    <col min="8" max="8" width="17.33203125" style="15" customWidth="1"/>
    <col min="9" max="9" width="18.88671875" style="15" customWidth="1"/>
    <col min="10" max="10" width="11.88671875" customWidth="1"/>
    <col min="11" max="11" width="11.44140625" customWidth="1"/>
  </cols>
  <sheetData>
    <row r="2" spans="2:9" ht="22.2" x14ac:dyDescent="0.3">
      <c r="B2" s="69" t="str">
        <f>"DETALLE DEL SERVICIO ("&amp;B5&amp;" - "&amp;C5&amp;")"</f>
        <v>DETALLE DEL SERVICIO (2 - Ida)</v>
      </c>
      <c r="C2" s="69"/>
      <c r="D2" s="69"/>
      <c r="E2" s="69"/>
      <c r="F2" s="69"/>
      <c r="G2" s="69"/>
      <c r="H2" s="69"/>
      <c r="I2" s="69"/>
    </row>
    <row r="3" spans="2:9" ht="9" customHeight="1" x14ac:dyDescent="0.3">
      <c r="B3" s="15"/>
    </row>
    <row r="4" spans="2:9" x14ac:dyDescent="0.3">
      <c r="B4" s="16" t="s">
        <v>1</v>
      </c>
      <c r="C4" s="16" t="s">
        <v>2</v>
      </c>
      <c r="D4" s="16" t="s">
        <v>3</v>
      </c>
      <c r="E4" s="16" t="s">
        <v>4</v>
      </c>
      <c r="H4"/>
      <c r="I4"/>
    </row>
    <row r="5" spans="2:9" x14ac:dyDescent="0.3">
      <c r="B5" s="4">
        <v>2</v>
      </c>
      <c r="C5" s="4" t="s">
        <v>43</v>
      </c>
      <c r="D5" s="4" t="s">
        <v>41</v>
      </c>
      <c r="E5" s="4" t="s">
        <v>44</v>
      </c>
      <c r="H5"/>
      <c r="I5"/>
    </row>
    <row r="6" spans="2:9" ht="7.5" customHeight="1" x14ac:dyDescent="0.3">
      <c r="B6" s="17"/>
    </row>
    <row r="7" spans="2:9" x14ac:dyDescent="0.3">
      <c r="B7" s="70" t="s">
        <v>45</v>
      </c>
      <c r="C7" s="70"/>
      <c r="D7" s="71" t="s">
        <v>106</v>
      </c>
      <c r="E7" s="71"/>
      <c r="F7" s="71"/>
      <c r="G7" s="71"/>
      <c r="H7" s="71"/>
      <c r="I7" s="71"/>
    </row>
    <row r="8" spans="2:9" x14ac:dyDescent="0.3">
      <c r="B8" s="70" t="s">
        <v>46</v>
      </c>
      <c r="C8" s="70"/>
      <c r="D8" s="71" t="s">
        <v>101</v>
      </c>
      <c r="E8" s="71"/>
      <c r="F8" s="71"/>
      <c r="G8" s="71"/>
      <c r="H8" s="71"/>
      <c r="I8" s="71"/>
    </row>
    <row r="9" spans="2:9" ht="15" customHeight="1" x14ac:dyDescent="0.3"/>
    <row r="10" spans="2:9" x14ac:dyDescent="0.3">
      <c r="B10" s="73" t="s">
        <v>47</v>
      </c>
      <c r="C10" s="73"/>
      <c r="D10" s="73"/>
      <c r="E10" s="73"/>
      <c r="F10" s="73"/>
      <c r="G10"/>
      <c r="H10" s="74" t="s">
        <v>48</v>
      </c>
      <c r="I10" s="74"/>
    </row>
    <row r="11" spans="2:9" x14ac:dyDescent="0.3">
      <c r="B11" s="18" t="s">
        <v>49</v>
      </c>
      <c r="C11" s="73" t="s">
        <v>50</v>
      </c>
      <c r="D11" s="73"/>
      <c r="E11" s="73" t="s">
        <v>51</v>
      </c>
      <c r="F11" s="73"/>
      <c r="G11"/>
      <c r="H11" s="74"/>
      <c r="I11" s="74"/>
    </row>
    <row r="12" spans="2:9" x14ac:dyDescent="0.3">
      <c r="B12" s="19">
        <v>1</v>
      </c>
      <c r="C12" s="65" t="s">
        <v>86</v>
      </c>
      <c r="D12" s="65"/>
      <c r="E12" s="66" t="s">
        <v>102</v>
      </c>
      <c r="F12" s="66"/>
      <c r="G12" s="20"/>
      <c r="H12" s="65" t="s">
        <v>86</v>
      </c>
      <c r="I12" s="65"/>
    </row>
    <row r="13" spans="2:9" x14ac:dyDescent="0.3">
      <c r="B13" s="19">
        <v>2</v>
      </c>
      <c r="C13" s="65" t="s">
        <v>87</v>
      </c>
      <c r="D13" s="65"/>
      <c r="E13" s="66" t="s">
        <v>102</v>
      </c>
      <c r="F13" s="66"/>
      <c r="G13" s="20"/>
      <c r="H13" s="65" t="s">
        <v>89</v>
      </c>
      <c r="I13" s="65"/>
    </row>
    <row r="14" spans="2:9" x14ac:dyDescent="0.3">
      <c r="B14" s="19">
        <v>3</v>
      </c>
      <c r="C14" s="65" t="s">
        <v>88</v>
      </c>
      <c r="D14" s="65"/>
      <c r="E14" s="66" t="s">
        <v>102</v>
      </c>
      <c r="F14" s="66"/>
      <c r="G14" s="20"/>
      <c r="H14" s="65" t="s">
        <v>91</v>
      </c>
      <c r="I14" s="65"/>
    </row>
    <row r="15" spans="2:9" x14ac:dyDescent="0.3">
      <c r="B15" s="19">
        <v>4</v>
      </c>
      <c r="C15" s="65" t="s">
        <v>89</v>
      </c>
      <c r="D15" s="65"/>
      <c r="E15" s="66" t="s">
        <v>102</v>
      </c>
      <c r="F15" s="66"/>
      <c r="G15" s="20"/>
      <c r="H15" s="65" t="s">
        <v>88</v>
      </c>
      <c r="I15" s="65"/>
    </row>
    <row r="16" spans="2:9" x14ac:dyDescent="0.3">
      <c r="B16" s="19">
        <v>5</v>
      </c>
      <c r="C16" s="65" t="s">
        <v>90</v>
      </c>
      <c r="D16" s="65"/>
      <c r="E16" s="66" t="s">
        <v>102</v>
      </c>
      <c r="F16" s="66"/>
      <c r="G16" s="20"/>
      <c r="H16" s="67" t="s">
        <v>101</v>
      </c>
      <c r="I16" s="68"/>
    </row>
    <row r="17" spans="2:9" x14ac:dyDescent="0.3">
      <c r="B17" s="19">
        <v>6</v>
      </c>
      <c r="C17" s="65" t="s">
        <v>91</v>
      </c>
      <c r="D17" s="65"/>
      <c r="E17" s="66" t="s">
        <v>102</v>
      </c>
      <c r="F17" s="66"/>
      <c r="G17" s="20"/>
    </row>
    <row r="18" spans="2:9" x14ac:dyDescent="0.3">
      <c r="B18" s="19">
        <v>7</v>
      </c>
      <c r="C18" s="65" t="s">
        <v>92</v>
      </c>
      <c r="D18" s="65"/>
      <c r="E18" s="66" t="s">
        <v>102</v>
      </c>
      <c r="F18" s="66"/>
      <c r="G18" s="20"/>
    </row>
    <row r="19" spans="2:9" x14ac:dyDescent="0.3">
      <c r="B19" s="19">
        <v>8</v>
      </c>
      <c r="C19" s="65" t="s">
        <v>93</v>
      </c>
      <c r="D19" s="65"/>
      <c r="E19" s="66" t="s">
        <v>102</v>
      </c>
      <c r="F19" s="66"/>
      <c r="G19" s="20"/>
      <c r="H19" s="72" t="s">
        <v>115</v>
      </c>
      <c r="I19" s="72"/>
    </row>
    <row r="20" spans="2:9" x14ac:dyDescent="0.3">
      <c r="B20" s="19">
        <v>9</v>
      </c>
      <c r="C20" s="65" t="s">
        <v>94</v>
      </c>
      <c r="D20" s="65"/>
      <c r="E20" s="66" t="s">
        <v>102</v>
      </c>
      <c r="F20" s="66"/>
      <c r="G20" s="20"/>
      <c r="H20" s="49" t="s">
        <v>117</v>
      </c>
      <c r="I20" s="50">
        <v>400</v>
      </c>
    </row>
    <row r="21" spans="2:9" x14ac:dyDescent="0.3">
      <c r="B21" s="19">
        <v>10</v>
      </c>
      <c r="C21" s="65" t="s">
        <v>91</v>
      </c>
      <c r="D21" s="65"/>
      <c r="E21" s="66" t="s">
        <v>102</v>
      </c>
      <c r="F21" s="66"/>
      <c r="G21" s="20"/>
      <c r="H21" s="49" t="s">
        <v>116</v>
      </c>
      <c r="I21" s="50">
        <v>100</v>
      </c>
    </row>
    <row r="22" spans="2:9" x14ac:dyDescent="0.3">
      <c r="B22" s="19">
        <v>11</v>
      </c>
      <c r="C22" s="65" t="s">
        <v>95</v>
      </c>
      <c r="D22" s="65"/>
      <c r="E22" s="66" t="s">
        <v>102</v>
      </c>
      <c r="F22" s="66"/>
      <c r="G22" s="20"/>
    </row>
    <row r="23" spans="2:9" x14ac:dyDescent="0.3">
      <c r="B23" s="19">
        <v>12</v>
      </c>
      <c r="C23" s="65" t="s">
        <v>96</v>
      </c>
      <c r="D23" s="65"/>
      <c r="E23" s="66" t="s">
        <v>102</v>
      </c>
      <c r="F23" s="66"/>
      <c r="G23" s="20"/>
      <c r="H23"/>
      <c r="I23"/>
    </row>
    <row r="24" spans="2:9" x14ac:dyDescent="0.3">
      <c r="B24" s="19">
        <v>13</v>
      </c>
      <c r="C24" s="65" t="s">
        <v>92</v>
      </c>
      <c r="D24" s="65"/>
      <c r="E24" s="66" t="s">
        <v>102</v>
      </c>
      <c r="F24" s="66"/>
      <c r="G24" s="20"/>
      <c r="H24"/>
      <c r="I24"/>
    </row>
    <row r="25" spans="2:9" x14ac:dyDescent="0.3">
      <c r="B25" s="19">
        <v>14</v>
      </c>
      <c r="C25" s="65" t="s">
        <v>91</v>
      </c>
      <c r="D25" s="65"/>
      <c r="E25" s="66" t="s">
        <v>102</v>
      </c>
      <c r="F25" s="66"/>
      <c r="G25" s="20"/>
      <c r="H25"/>
      <c r="I25"/>
    </row>
    <row r="26" spans="2:9" x14ac:dyDescent="0.3">
      <c r="B26" s="19">
        <v>15</v>
      </c>
      <c r="C26" s="65" t="s">
        <v>90</v>
      </c>
      <c r="D26" s="65"/>
      <c r="E26" s="66" t="s">
        <v>102</v>
      </c>
      <c r="F26" s="66"/>
      <c r="G26" s="20"/>
      <c r="H26"/>
      <c r="I26"/>
    </row>
    <row r="27" spans="2:9" x14ac:dyDescent="0.3">
      <c r="B27" s="19">
        <v>16</v>
      </c>
      <c r="C27" s="65" t="s">
        <v>97</v>
      </c>
      <c r="D27" s="65"/>
      <c r="E27" s="66" t="s">
        <v>102</v>
      </c>
      <c r="F27" s="66"/>
      <c r="G27" s="20"/>
      <c r="H27"/>
      <c r="I27"/>
    </row>
    <row r="28" spans="2:9" x14ac:dyDescent="0.3">
      <c r="B28" s="19">
        <v>17</v>
      </c>
      <c r="C28" s="65" t="s">
        <v>93</v>
      </c>
      <c r="D28" s="65"/>
      <c r="E28" s="66" t="s">
        <v>102</v>
      </c>
      <c r="F28" s="66"/>
      <c r="G28" s="20"/>
    </row>
    <row r="29" spans="2:9" x14ac:dyDescent="0.3">
      <c r="B29" s="45">
        <v>18</v>
      </c>
      <c r="C29" s="65" t="s">
        <v>98</v>
      </c>
      <c r="D29" s="65"/>
      <c r="E29" s="66" t="s">
        <v>102</v>
      </c>
      <c r="F29" s="66"/>
      <c r="G29" s="20"/>
    </row>
    <row r="30" spans="2:9" x14ac:dyDescent="0.3">
      <c r="B30" s="45">
        <v>19</v>
      </c>
      <c r="C30" s="65" t="s">
        <v>99</v>
      </c>
      <c r="D30" s="65"/>
      <c r="E30" s="66" t="s">
        <v>102</v>
      </c>
      <c r="F30" s="66"/>
    </row>
    <row r="31" spans="2:9" x14ac:dyDescent="0.3">
      <c r="B31" s="45">
        <v>20</v>
      </c>
      <c r="C31" s="65" t="s">
        <v>88</v>
      </c>
      <c r="D31" s="65"/>
      <c r="E31" s="66" t="s">
        <v>102</v>
      </c>
      <c r="F31" s="66"/>
    </row>
    <row r="32" spans="2:9" x14ac:dyDescent="0.3">
      <c r="B32" s="45">
        <v>21</v>
      </c>
      <c r="C32" s="65" t="s">
        <v>113</v>
      </c>
      <c r="D32" s="65"/>
      <c r="E32" s="66" t="s">
        <v>102</v>
      </c>
      <c r="F32" s="66"/>
    </row>
    <row r="33" spans="2:6" x14ac:dyDescent="0.3">
      <c r="B33" s="45">
        <v>22</v>
      </c>
      <c r="C33" s="65" t="s">
        <v>101</v>
      </c>
      <c r="D33" s="65"/>
      <c r="E33" s="66" t="s">
        <v>102</v>
      </c>
      <c r="F33" s="66"/>
    </row>
  </sheetData>
  <mergeCells count="59">
    <mergeCell ref="H19:I19"/>
    <mergeCell ref="B10:F10"/>
    <mergeCell ref="H10:I11"/>
    <mergeCell ref="C11:D11"/>
    <mergeCell ref="E11:F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B2:I2"/>
    <mergeCell ref="B7:C7"/>
    <mergeCell ref="D7:I7"/>
    <mergeCell ref="B8:C8"/>
    <mergeCell ref="D8:I8"/>
    <mergeCell ref="H15:I15"/>
    <mergeCell ref="C16:D16"/>
    <mergeCell ref="E16:F16"/>
    <mergeCell ref="H16:I16"/>
    <mergeCell ref="C17:D17"/>
    <mergeCell ref="E17:F17"/>
    <mergeCell ref="C22:D22"/>
    <mergeCell ref="E22:F22"/>
    <mergeCell ref="C18:D18"/>
    <mergeCell ref="E18:F18"/>
    <mergeCell ref="C19:D19"/>
    <mergeCell ref="E19:F19"/>
    <mergeCell ref="C20:D20"/>
    <mergeCell ref="E20:F20"/>
    <mergeCell ref="C21:D21"/>
    <mergeCell ref="E21:F21"/>
    <mergeCell ref="C23:D23"/>
    <mergeCell ref="E23:F23"/>
    <mergeCell ref="C24:D24"/>
    <mergeCell ref="E24:F24"/>
    <mergeCell ref="C25:D25"/>
    <mergeCell ref="E25:F25"/>
    <mergeCell ref="C33:D33"/>
    <mergeCell ref="E33:F33"/>
    <mergeCell ref="C29:D29"/>
    <mergeCell ref="E29:F29"/>
    <mergeCell ref="C26:D26"/>
    <mergeCell ref="E26:F26"/>
    <mergeCell ref="C27:D27"/>
    <mergeCell ref="E27:F27"/>
    <mergeCell ref="C28:D28"/>
    <mergeCell ref="E28:F28"/>
    <mergeCell ref="C30:D30"/>
    <mergeCell ref="E30:F30"/>
    <mergeCell ref="C31:D31"/>
    <mergeCell ref="E31:F31"/>
    <mergeCell ref="C32:D32"/>
    <mergeCell ref="E32:F32"/>
  </mergeCells>
  <conditionalFormatting sqref="D7:I8">
    <cfRule type="expression" dxfId="45" priority="5">
      <formula>D7=""</formula>
    </cfRule>
  </conditionalFormatting>
  <conditionalFormatting sqref="D5">
    <cfRule type="expression" dxfId="44" priority="4">
      <formula>D5=""</formula>
    </cfRule>
  </conditionalFormatting>
  <conditionalFormatting sqref="E5">
    <cfRule type="expression" dxfId="43" priority="3">
      <formula>E5=""</formula>
    </cfRule>
  </conditionalFormatting>
  <conditionalFormatting sqref="B5">
    <cfRule type="expression" dxfId="42" priority="1">
      <formula>B5=""</formula>
    </cfRule>
  </conditionalFormatting>
  <conditionalFormatting sqref="C5">
    <cfRule type="expression" dxfId="41" priority="2">
      <formula>C5=""</formula>
    </cfRule>
  </conditionalFormatting>
  <printOptions horizontalCentered="1"/>
  <pageMargins left="0.7" right="0.7" top="0.75" bottom="0.75" header="0.3" footer="0.3"/>
  <pageSetup paperSize="169" orientation="landscape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0">
    <tabColor rgb="FF0070C0"/>
    <pageSetUpPr fitToPage="1"/>
  </sheetPr>
  <dimension ref="B2:I37"/>
  <sheetViews>
    <sheetView zoomScale="70" zoomScaleNormal="70" workbookViewId="0">
      <selection activeCell="I29" sqref="I29"/>
    </sheetView>
  </sheetViews>
  <sheetFormatPr baseColWidth="10" defaultRowHeight="14.4" x14ac:dyDescent="0.3"/>
  <cols>
    <col min="1" max="1" width="4" customWidth="1"/>
    <col min="2" max="2" width="14.6640625" customWidth="1"/>
    <col min="3" max="3" width="14.6640625" style="15" customWidth="1"/>
    <col min="4" max="4" width="13.44140625" style="15" bestFit="1" customWidth="1"/>
    <col min="5" max="5" width="17.88671875" style="15" bestFit="1" customWidth="1"/>
    <col min="6" max="6" width="14.6640625" style="15" customWidth="1"/>
    <col min="7" max="7" width="5.33203125" style="15" customWidth="1"/>
    <col min="8" max="8" width="17.33203125" style="15" customWidth="1"/>
    <col min="9" max="9" width="18.88671875" style="15" customWidth="1"/>
    <col min="10" max="10" width="11.88671875" customWidth="1"/>
    <col min="11" max="11" width="11.44140625" customWidth="1"/>
  </cols>
  <sheetData>
    <row r="2" spans="2:9" ht="22.2" x14ac:dyDescent="0.3">
      <c r="B2" s="69" t="str">
        <f>"DETALLE DEL SERVICIO ("&amp;B5&amp;" - "&amp;C5&amp;")"</f>
        <v>DETALLE DEL SERVICIO (2 - Regreso)</v>
      </c>
      <c r="C2" s="69"/>
      <c r="D2" s="69"/>
      <c r="E2" s="69"/>
      <c r="F2" s="69"/>
      <c r="G2" s="69"/>
      <c r="H2" s="69"/>
      <c r="I2" s="69"/>
    </row>
    <row r="3" spans="2:9" ht="9" customHeight="1" x14ac:dyDescent="0.3">
      <c r="B3" s="15"/>
    </row>
    <row r="4" spans="2:9" x14ac:dyDescent="0.3">
      <c r="B4" s="16" t="s">
        <v>1</v>
      </c>
      <c r="C4" s="16" t="s">
        <v>2</v>
      </c>
      <c r="D4" s="16" t="s">
        <v>3</v>
      </c>
      <c r="E4" s="16" t="s">
        <v>4</v>
      </c>
      <c r="H4"/>
      <c r="I4"/>
    </row>
    <row r="5" spans="2:9" x14ac:dyDescent="0.3">
      <c r="B5" s="4">
        <v>2</v>
      </c>
      <c r="C5" s="4" t="s">
        <v>39</v>
      </c>
      <c r="D5" s="4" t="s">
        <v>44</v>
      </c>
      <c r="E5" s="4" t="s">
        <v>41</v>
      </c>
      <c r="H5"/>
      <c r="I5"/>
    </row>
    <row r="6" spans="2:9" ht="7.5" customHeight="1" x14ac:dyDescent="0.3">
      <c r="B6" s="17"/>
    </row>
    <row r="7" spans="2:9" x14ac:dyDescent="0.3">
      <c r="B7" s="70" t="s">
        <v>45</v>
      </c>
      <c r="C7" s="70"/>
      <c r="D7" s="71" t="s">
        <v>101</v>
      </c>
      <c r="E7" s="71"/>
      <c r="F7" s="71"/>
      <c r="G7" s="71"/>
      <c r="H7" s="71"/>
      <c r="I7" s="71"/>
    </row>
    <row r="8" spans="2:9" x14ac:dyDescent="0.3">
      <c r="B8" s="70" t="s">
        <v>46</v>
      </c>
      <c r="C8" s="70"/>
      <c r="D8" s="71" t="s">
        <v>106</v>
      </c>
      <c r="E8" s="71"/>
      <c r="F8" s="71"/>
      <c r="G8" s="71"/>
      <c r="H8" s="71"/>
      <c r="I8" s="71"/>
    </row>
    <row r="9" spans="2:9" ht="15" customHeight="1" x14ac:dyDescent="0.3"/>
    <row r="10" spans="2:9" x14ac:dyDescent="0.3">
      <c r="B10" s="73" t="s">
        <v>47</v>
      </c>
      <c r="C10" s="73"/>
      <c r="D10" s="73"/>
      <c r="E10" s="73"/>
      <c r="F10" s="73"/>
      <c r="G10"/>
      <c r="H10" s="74" t="s">
        <v>48</v>
      </c>
      <c r="I10" s="74"/>
    </row>
    <row r="11" spans="2:9" x14ac:dyDescent="0.3">
      <c r="B11" s="18" t="s">
        <v>49</v>
      </c>
      <c r="C11" s="73" t="s">
        <v>50</v>
      </c>
      <c r="D11" s="73"/>
      <c r="E11" s="73" t="s">
        <v>51</v>
      </c>
      <c r="F11" s="73"/>
      <c r="G11"/>
      <c r="H11" s="74"/>
      <c r="I11" s="74"/>
    </row>
    <row r="12" spans="2:9" x14ac:dyDescent="0.3">
      <c r="B12" s="19">
        <v>1</v>
      </c>
      <c r="C12" s="65" t="s">
        <v>101</v>
      </c>
      <c r="D12" s="65"/>
      <c r="E12" s="66" t="s">
        <v>102</v>
      </c>
      <c r="F12" s="66"/>
      <c r="G12" s="20"/>
      <c r="H12" s="65" t="s">
        <v>101</v>
      </c>
      <c r="I12" s="65"/>
    </row>
    <row r="13" spans="2:9" x14ac:dyDescent="0.3">
      <c r="B13" s="19">
        <v>2</v>
      </c>
      <c r="C13" s="65" t="s">
        <v>113</v>
      </c>
      <c r="D13" s="65"/>
      <c r="E13" s="66" t="s">
        <v>102</v>
      </c>
      <c r="F13" s="66"/>
      <c r="G13" s="20"/>
      <c r="H13" s="65" t="s">
        <v>88</v>
      </c>
      <c r="I13" s="65"/>
    </row>
    <row r="14" spans="2:9" x14ac:dyDescent="0.3">
      <c r="B14" s="19">
        <v>3</v>
      </c>
      <c r="C14" s="65" t="s">
        <v>88</v>
      </c>
      <c r="D14" s="65"/>
      <c r="E14" s="66" t="s">
        <v>102</v>
      </c>
      <c r="F14" s="66"/>
      <c r="G14" s="20"/>
      <c r="H14" s="65" t="s">
        <v>91</v>
      </c>
      <c r="I14" s="65"/>
    </row>
    <row r="15" spans="2:9" x14ac:dyDescent="0.3">
      <c r="B15" s="19">
        <v>4</v>
      </c>
      <c r="C15" s="65" t="s">
        <v>100</v>
      </c>
      <c r="D15" s="65"/>
      <c r="E15" s="66" t="s">
        <v>102</v>
      </c>
      <c r="F15" s="66"/>
      <c r="G15" s="20"/>
      <c r="H15" s="65" t="s">
        <v>89</v>
      </c>
      <c r="I15" s="65"/>
    </row>
    <row r="16" spans="2:9" x14ac:dyDescent="0.3">
      <c r="B16" s="19">
        <v>5</v>
      </c>
      <c r="C16" s="65" t="s">
        <v>103</v>
      </c>
      <c r="D16" s="65"/>
      <c r="E16" s="66" t="s">
        <v>102</v>
      </c>
      <c r="F16" s="66"/>
      <c r="G16" s="20"/>
      <c r="H16" s="65" t="s">
        <v>86</v>
      </c>
      <c r="I16" s="65"/>
    </row>
    <row r="17" spans="2:9" x14ac:dyDescent="0.3">
      <c r="B17" s="19">
        <v>6</v>
      </c>
      <c r="C17" s="65" t="s">
        <v>96</v>
      </c>
      <c r="D17" s="65"/>
      <c r="E17" s="66" t="s">
        <v>102</v>
      </c>
      <c r="F17" s="66"/>
      <c r="G17" s="20"/>
    </row>
    <row r="18" spans="2:9" x14ac:dyDescent="0.3">
      <c r="B18" s="19">
        <v>7</v>
      </c>
      <c r="C18" s="65" t="s">
        <v>88</v>
      </c>
      <c r="D18" s="65"/>
      <c r="E18" s="66" t="s">
        <v>102</v>
      </c>
      <c r="F18" s="66"/>
      <c r="G18" s="20"/>
      <c r="H18"/>
      <c r="I18"/>
    </row>
    <row r="19" spans="2:9" x14ac:dyDescent="0.3">
      <c r="B19" s="19">
        <v>8</v>
      </c>
      <c r="C19" s="65" t="s">
        <v>104</v>
      </c>
      <c r="D19" s="65"/>
      <c r="E19" s="66" t="s">
        <v>102</v>
      </c>
      <c r="F19" s="66"/>
      <c r="G19" s="20"/>
      <c r="H19" s="72" t="s">
        <v>115</v>
      </c>
      <c r="I19" s="72"/>
    </row>
    <row r="20" spans="2:9" x14ac:dyDescent="0.3">
      <c r="B20" s="19">
        <v>9</v>
      </c>
      <c r="C20" s="65" t="s">
        <v>98</v>
      </c>
      <c r="D20" s="65"/>
      <c r="E20" s="66" t="s">
        <v>102</v>
      </c>
      <c r="F20" s="66"/>
      <c r="G20" s="20"/>
      <c r="H20" s="49" t="s">
        <v>117</v>
      </c>
      <c r="I20" s="50">
        <v>400</v>
      </c>
    </row>
    <row r="21" spans="2:9" x14ac:dyDescent="0.3">
      <c r="B21" s="19">
        <v>10</v>
      </c>
      <c r="C21" s="65" t="s">
        <v>93</v>
      </c>
      <c r="D21" s="65"/>
      <c r="E21" s="66" t="s">
        <v>102</v>
      </c>
      <c r="F21" s="66"/>
      <c r="G21" s="20"/>
      <c r="H21" s="49" t="s">
        <v>116</v>
      </c>
      <c r="I21" s="50">
        <v>100</v>
      </c>
    </row>
    <row r="22" spans="2:9" x14ac:dyDescent="0.3">
      <c r="B22" s="19">
        <v>11</v>
      </c>
      <c r="C22" s="65" t="s">
        <v>97</v>
      </c>
      <c r="D22" s="65"/>
      <c r="E22" s="66" t="s">
        <v>102</v>
      </c>
      <c r="F22" s="66"/>
      <c r="G22" s="20"/>
    </row>
    <row r="23" spans="2:9" x14ac:dyDescent="0.3">
      <c r="B23" s="19">
        <v>12</v>
      </c>
      <c r="C23" s="67" t="s">
        <v>90</v>
      </c>
      <c r="D23" s="68"/>
      <c r="E23" s="66" t="s">
        <v>102</v>
      </c>
      <c r="F23" s="66"/>
      <c r="G23" s="20"/>
      <c r="H23"/>
      <c r="I23"/>
    </row>
    <row r="24" spans="2:9" x14ac:dyDescent="0.3">
      <c r="B24" s="19">
        <v>13</v>
      </c>
      <c r="C24" s="67" t="s">
        <v>91</v>
      </c>
      <c r="D24" s="68"/>
      <c r="E24" s="66" t="s">
        <v>102</v>
      </c>
      <c r="F24" s="66"/>
      <c r="G24" s="20"/>
      <c r="H24"/>
      <c r="I24"/>
    </row>
    <row r="25" spans="2:9" x14ac:dyDescent="0.3">
      <c r="B25" s="19">
        <v>14</v>
      </c>
      <c r="C25" s="67" t="s">
        <v>92</v>
      </c>
      <c r="D25" s="68"/>
      <c r="E25" s="66" t="s">
        <v>102</v>
      </c>
      <c r="F25" s="66"/>
      <c r="G25" s="20"/>
      <c r="H25"/>
      <c r="I25"/>
    </row>
    <row r="26" spans="2:9" x14ac:dyDescent="0.3">
      <c r="B26" s="19">
        <v>15</v>
      </c>
      <c r="C26" s="67" t="s">
        <v>96</v>
      </c>
      <c r="D26" s="68"/>
      <c r="E26" s="66" t="s">
        <v>102</v>
      </c>
      <c r="F26" s="66"/>
      <c r="G26" s="20"/>
      <c r="H26"/>
      <c r="I26"/>
    </row>
    <row r="27" spans="2:9" x14ac:dyDescent="0.3">
      <c r="B27" s="19">
        <v>16</v>
      </c>
      <c r="C27" s="67" t="s">
        <v>95</v>
      </c>
      <c r="D27" s="68"/>
      <c r="E27" s="66" t="s">
        <v>102</v>
      </c>
      <c r="F27" s="66"/>
      <c r="G27" s="20"/>
      <c r="H27"/>
      <c r="I27"/>
    </row>
    <row r="28" spans="2:9" x14ac:dyDescent="0.3">
      <c r="B28" s="19">
        <v>17</v>
      </c>
      <c r="C28" s="67" t="s">
        <v>91</v>
      </c>
      <c r="D28" s="68"/>
      <c r="E28" s="66" t="s">
        <v>102</v>
      </c>
      <c r="F28" s="66"/>
      <c r="G28" s="20"/>
    </row>
    <row r="29" spans="2:9" x14ac:dyDescent="0.3">
      <c r="B29" s="19">
        <v>18</v>
      </c>
      <c r="C29" s="67" t="s">
        <v>94</v>
      </c>
      <c r="D29" s="68"/>
      <c r="E29" s="66" t="s">
        <v>102</v>
      </c>
      <c r="F29" s="66"/>
      <c r="G29" s="20"/>
    </row>
    <row r="30" spans="2:9" x14ac:dyDescent="0.3">
      <c r="B30" s="40">
        <v>19</v>
      </c>
      <c r="C30" s="67" t="s">
        <v>93</v>
      </c>
      <c r="D30" s="68"/>
      <c r="E30" s="66" t="s">
        <v>102</v>
      </c>
      <c r="F30" s="66"/>
    </row>
    <row r="31" spans="2:9" x14ac:dyDescent="0.3">
      <c r="B31" s="40">
        <v>20</v>
      </c>
      <c r="C31" s="67" t="s">
        <v>92</v>
      </c>
      <c r="D31" s="68"/>
      <c r="E31" s="66" t="s">
        <v>102</v>
      </c>
      <c r="F31" s="66"/>
    </row>
    <row r="32" spans="2:9" x14ac:dyDescent="0.3">
      <c r="B32" s="40">
        <v>21</v>
      </c>
      <c r="C32" s="75" t="s">
        <v>91</v>
      </c>
      <c r="D32" s="76"/>
      <c r="E32" s="66" t="s">
        <v>102</v>
      </c>
      <c r="F32" s="66"/>
      <c r="G32"/>
      <c r="H32"/>
      <c r="I32"/>
    </row>
    <row r="33" spans="2:9" x14ac:dyDescent="0.3">
      <c r="B33" s="40">
        <v>22</v>
      </c>
      <c r="C33" s="67" t="s">
        <v>90</v>
      </c>
      <c r="D33" s="68"/>
      <c r="E33" s="66" t="s">
        <v>102</v>
      </c>
      <c r="F33" s="66"/>
      <c r="G33"/>
      <c r="H33"/>
      <c r="I33"/>
    </row>
    <row r="34" spans="2:9" x14ac:dyDescent="0.3">
      <c r="B34" s="40">
        <v>23</v>
      </c>
      <c r="C34" s="67" t="s">
        <v>89</v>
      </c>
      <c r="D34" s="68"/>
      <c r="E34" s="66" t="s">
        <v>102</v>
      </c>
      <c r="F34" s="66"/>
      <c r="G34"/>
      <c r="H34"/>
      <c r="I34"/>
    </row>
    <row r="35" spans="2:9" x14ac:dyDescent="0.3">
      <c r="B35" s="40">
        <v>24</v>
      </c>
      <c r="C35" s="67" t="s">
        <v>88</v>
      </c>
      <c r="D35" s="68"/>
      <c r="E35" s="66" t="s">
        <v>102</v>
      </c>
      <c r="F35" s="66"/>
      <c r="G35"/>
      <c r="H35"/>
      <c r="I35"/>
    </row>
    <row r="36" spans="2:9" x14ac:dyDescent="0.3">
      <c r="B36" s="40">
        <v>25</v>
      </c>
      <c r="C36" s="67" t="s">
        <v>87</v>
      </c>
      <c r="D36" s="68"/>
      <c r="E36" s="66" t="s">
        <v>102</v>
      </c>
      <c r="F36" s="66"/>
    </row>
    <row r="37" spans="2:9" x14ac:dyDescent="0.3">
      <c r="B37" s="46">
        <v>26</v>
      </c>
      <c r="C37" s="67" t="s">
        <v>86</v>
      </c>
      <c r="D37" s="68"/>
      <c r="E37" s="66" t="s">
        <v>102</v>
      </c>
      <c r="F37" s="66"/>
    </row>
  </sheetData>
  <mergeCells count="67">
    <mergeCell ref="C37:D37"/>
    <mergeCell ref="E32:F32"/>
    <mergeCell ref="E36:F36"/>
    <mergeCell ref="E34:F34"/>
    <mergeCell ref="E35:F35"/>
    <mergeCell ref="C34:D34"/>
    <mergeCell ref="C35:D35"/>
    <mergeCell ref="C36:D36"/>
    <mergeCell ref="E37:F37"/>
    <mergeCell ref="C33:D33"/>
    <mergeCell ref="E33:F33"/>
    <mergeCell ref="C32:D32"/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C18:D18"/>
    <mergeCell ref="E18:F18"/>
    <mergeCell ref="C19:D19"/>
    <mergeCell ref="E19:F19"/>
    <mergeCell ref="C20:D20"/>
    <mergeCell ref="E20:F20"/>
    <mergeCell ref="H19:I19"/>
    <mergeCell ref="C30:D30"/>
    <mergeCell ref="E30:F30"/>
    <mergeCell ref="C23:D23"/>
    <mergeCell ref="E23:F23"/>
    <mergeCell ref="C24:D24"/>
    <mergeCell ref="E24:F24"/>
    <mergeCell ref="C25:D25"/>
    <mergeCell ref="E25:F25"/>
    <mergeCell ref="C22:D22"/>
    <mergeCell ref="E22:F22"/>
    <mergeCell ref="C21:D21"/>
    <mergeCell ref="E21:F21"/>
    <mergeCell ref="C31:D31"/>
    <mergeCell ref="E31:F31"/>
    <mergeCell ref="C26:D26"/>
    <mergeCell ref="E26:F26"/>
    <mergeCell ref="C27:D27"/>
    <mergeCell ref="E27:F27"/>
    <mergeCell ref="C28:D28"/>
    <mergeCell ref="E28:F28"/>
    <mergeCell ref="C29:D29"/>
    <mergeCell ref="E29:F29"/>
  </mergeCells>
  <conditionalFormatting sqref="D7:I7">
    <cfRule type="expression" dxfId="40" priority="6">
      <formula>D7=""</formula>
    </cfRule>
  </conditionalFormatting>
  <conditionalFormatting sqref="D5">
    <cfRule type="expression" dxfId="39" priority="5">
      <formula>D5=""</formula>
    </cfRule>
  </conditionalFormatting>
  <conditionalFormatting sqref="E5">
    <cfRule type="expression" dxfId="38" priority="4">
      <formula>E5=""</formula>
    </cfRule>
  </conditionalFormatting>
  <conditionalFormatting sqref="B5">
    <cfRule type="expression" dxfId="37" priority="2">
      <formula>B5=""</formula>
    </cfRule>
  </conditionalFormatting>
  <conditionalFormatting sqref="C5">
    <cfRule type="expression" dxfId="36" priority="3">
      <formula>C5=""</formula>
    </cfRule>
  </conditionalFormatting>
  <conditionalFormatting sqref="D8:I8">
    <cfRule type="expression" dxfId="35" priority="1">
      <formula>D8=""</formula>
    </cfRule>
  </conditionalFormatting>
  <printOptions horizontalCentered="1"/>
  <pageMargins left="0.7" right="0.7" top="0.75" bottom="0.75" header="0.3" footer="0.3"/>
  <pageSetup paperSize="169" orientation="landscape" r:id="rId1"/>
  <headerFooter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9">
    <tabColor rgb="FF0070C0"/>
    <pageSetUpPr fitToPage="1"/>
  </sheetPr>
  <dimension ref="B2:I35"/>
  <sheetViews>
    <sheetView zoomScale="70" zoomScaleNormal="70" workbookViewId="0">
      <selection activeCell="B6" sqref="B6"/>
    </sheetView>
  </sheetViews>
  <sheetFormatPr baseColWidth="10" defaultRowHeight="14.4" x14ac:dyDescent="0.3"/>
  <cols>
    <col min="1" max="1" width="4" customWidth="1"/>
    <col min="2" max="2" width="14.6640625" customWidth="1"/>
    <col min="3" max="3" width="14.6640625" style="15" customWidth="1"/>
    <col min="4" max="4" width="20" style="15" customWidth="1"/>
    <col min="5" max="6" width="14.6640625" style="15" customWidth="1"/>
    <col min="7" max="7" width="5.33203125" style="15" customWidth="1"/>
    <col min="8" max="8" width="17.33203125" style="15" customWidth="1"/>
    <col min="9" max="9" width="18.88671875" style="15" customWidth="1"/>
    <col min="10" max="10" width="11.88671875" customWidth="1"/>
    <col min="11" max="11" width="11.44140625" customWidth="1"/>
  </cols>
  <sheetData>
    <row r="2" spans="2:9" ht="22.2" x14ac:dyDescent="0.3">
      <c r="B2" s="69" t="str">
        <f>"DETALLE DEL SERVICIO ("&amp;B5&amp;" - "&amp;C5&amp;")"</f>
        <v>DETALLE DEL SERVICIO (2E - Ida)</v>
      </c>
      <c r="C2" s="69"/>
      <c r="D2" s="69"/>
      <c r="E2" s="69"/>
      <c r="F2" s="69"/>
      <c r="G2" s="69"/>
      <c r="H2" s="69"/>
      <c r="I2" s="69"/>
    </row>
    <row r="3" spans="2:9" ht="9" customHeight="1" x14ac:dyDescent="0.3">
      <c r="B3" s="15"/>
    </row>
    <row r="4" spans="2:9" x14ac:dyDescent="0.3">
      <c r="B4" s="16" t="s">
        <v>1</v>
      </c>
      <c r="C4" s="16" t="s">
        <v>2</v>
      </c>
      <c r="D4" s="16" t="s">
        <v>3</v>
      </c>
      <c r="E4" s="16" t="s">
        <v>4</v>
      </c>
      <c r="H4"/>
      <c r="I4"/>
    </row>
    <row r="5" spans="2:9" x14ac:dyDescent="0.3">
      <c r="B5" s="4" t="s">
        <v>121</v>
      </c>
      <c r="C5" s="4" t="s">
        <v>43</v>
      </c>
      <c r="D5" s="4" t="s">
        <v>41</v>
      </c>
      <c r="E5" s="4" t="s">
        <v>40</v>
      </c>
      <c r="H5"/>
      <c r="I5"/>
    </row>
    <row r="6" spans="2:9" ht="7.5" customHeight="1" x14ac:dyDescent="0.3">
      <c r="B6" s="17"/>
    </row>
    <row r="7" spans="2:9" x14ac:dyDescent="0.3">
      <c r="B7" s="70" t="s">
        <v>45</v>
      </c>
      <c r="C7" s="70"/>
      <c r="D7" s="71" t="s">
        <v>106</v>
      </c>
      <c r="E7" s="71"/>
      <c r="F7" s="71"/>
      <c r="G7" s="71"/>
      <c r="H7" s="71"/>
      <c r="I7" s="71"/>
    </row>
    <row r="8" spans="2:9" x14ac:dyDescent="0.3">
      <c r="B8" s="70" t="s">
        <v>46</v>
      </c>
      <c r="C8" s="70"/>
      <c r="D8" s="71" t="s">
        <v>107</v>
      </c>
      <c r="E8" s="71"/>
      <c r="F8" s="71"/>
      <c r="G8" s="71"/>
      <c r="H8" s="71"/>
      <c r="I8" s="71"/>
    </row>
    <row r="9" spans="2:9" ht="15" customHeight="1" x14ac:dyDescent="0.3"/>
    <row r="10" spans="2:9" x14ac:dyDescent="0.3">
      <c r="B10" s="73" t="s">
        <v>47</v>
      </c>
      <c r="C10" s="73"/>
      <c r="D10" s="73"/>
      <c r="E10" s="73"/>
      <c r="F10" s="73"/>
      <c r="G10"/>
      <c r="H10" s="74" t="s">
        <v>48</v>
      </c>
      <c r="I10" s="74"/>
    </row>
    <row r="11" spans="2:9" x14ac:dyDescent="0.3">
      <c r="B11" s="18" t="s">
        <v>49</v>
      </c>
      <c r="C11" s="73" t="s">
        <v>50</v>
      </c>
      <c r="D11" s="73"/>
      <c r="E11" s="73" t="s">
        <v>51</v>
      </c>
      <c r="F11" s="73"/>
      <c r="G11"/>
      <c r="H11" s="74"/>
      <c r="I11" s="74"/>
    </row>
    <row r="12" spans="2:9" x14ac:dyDescent="0.3">
      <c r="B12" s="19">
        <v>1</v>
      </c>
      <c r="C12" s="65" t="s">
        <v>41</v>
      </c>
      <c r="D12" s="65"/>
      <c r="E12" s="66" t="s">
        <v>102</v>
      </c>
      <c r="F12" s="66"/>
      <c r="G12" s="20"/>
      <c r="H12" s="65" t="s">
        <v>41</v>
      </c>
      <c r="I12" s="65"/>
    </row>
    <row r="13" spans="2:9" x14ac:dyDescent="0.3">
      <c r="B13" s="19">
        <v>2</v>
      </c>
      <c r="C13" s="65" t="s">
        <v>87</v>
      </c>
      <c r="D13" s="65"/>
      <c r="E13" s="66" t="s">
        <v>102</v>
      </c>
      <c r="F13" s="66"/>
      <c r="G13" s="20"/>
      <c r="H13" s="65" t="s">
        <v>88</v>
      </c>
      <c r="I13" s="65"/>
    </row>
    <row r="14" spans="2:9" x14ac:dyDescent="0.3">
      <c r="B14" s="19">
        <v>3</v>
      </c>
      <c r="C14" s="65" t="s">
        <v>88</v>
      </c>
      <c r="D14" s="65"/>
      <c r="E14" s="66" t="s">
        <v>102</v>
      </c>
      <c r="F14" s="66"/>
      <c r="G14" s="20"/>
      <c r="H14" s="65" t="s">
        <v>105</v>
      </c>
      <c r="I14" s="65"/>
    </row>
    <row r="15" spans="2:9" x14ac:dyDescent="0.3">
      <c r="B15" s="19">
        <v>4</v>
      </c>
      <c r="C15" s="65" t="s">
        <v>113</v>
      </c>
      <c r="D15" s="65"/>
      <c r="E15" s="66" t="s">
        <v>102</v>
      </c>
      <c r="F15" s="66"/>
      <c r="G15" s="20"/>
      <c r="H15" s="65" t="s">
        <v>108</v>
      </c>
      <c r="I15" s="65"/>
    </row>
    <row r="16" spans="2:9" x14ac:dyDescent="0.3">
      <c r="B16" s="45">
        <v>5</v>
      </c>
      <c r="C16" s="65" t="s">
        <v>108</v>
      </c>
      <c r="D16" s="65"/>
      <c r="E16" s="66" t="s">
        <v>102</v>
      </c>
      <c r="F16" s="66"/>
      <c r="G16" s="20"/>
      <c r="H16"/>
      <c r="I16"/>
    </row>
    <row r="17" spans="3:9" x14ac:dyDescent="0.3">
      <c r="C17"/>
      <c r="D17"/>
      <c r="E17"/>
      <c r="F17"/>
      <c r="G17" s="20"/>
      <c r="H17"/>
      <c r="I17"/>
    </row>
    <row r="18" spans="3:9" x14ac:dyDescent="0.3">
      <c r="C18"/>
      <c r="D18"/>
      <c r="E18"/>
      <c r="F18"/>
      <c r="G18" s="20"/>
      <c r="H18" s="72" t="s">
        <v>115</v>
      </c>
      <c r="I18" s="72"/>
    </row>
    <row r="19" spans="3:9" x14ac:dyDescent="0.3">
      <c r="C19"/>
      <c r="D19"/>
      <c r="E19"/>
      <c r="F19"/>
      <c r="G19" s="20"/>
      <c r="H19" s="49" t="s">
        <v>117</v>
      </c>
      <c r="I19" s="50">
        <v>400</v>
      </c>
    </row>
    <row r="20" spans="3:9" x14ac:dyDescent="0.3">
      <c r="C20"/>
      <c r="D20"/>
      <c r="E20"/>
      <c r="F20"/>
      <c r="G20" s="20"/>
      <c r="H20" s="49" t="s">
        <v>116</v>
      </c>
      <c r="I20" s="50">
        <v>100</v>
      </c>
    </row>
    <row r="21" spans="3:9" x14ac:dyDescent="0.3">
      <c r="C21"/>
      <c r="D21"/>
      <c r="E21"/>
      <c r="F21"/>
      <c r="G21" s="20"/>
      <c r="H21"/>
      <c r="I21"/>
    </row>
    <row r="22" spans="3:9" x14ac:dyDescent="0.3">
      <c r="C22"/>
      <c r="D22"/>
      <c r="E22"/>
      <c r="F22"/>
      <c r="G22" s="20"/>
    </row>
    <row r="23" spans="3:9" x14ac:dyDescent="0.3">
      <c r="C23"/>
      <c r="D23"/>
      <c r="E23"/>
      <c r="F23"/>
      <c r="G23" s="20"/>
      <c r="H23"/>
      <c r="I23"/>
    </row>
    <row r="24" spans="3:9" x14ac:dyDescent="0.3">
      <c r="C24"/>
      <c r="D24"/>
      <c r="E24"/>
      <c r="F24"/>
      <c r="G24" s="20"/>
      <c r="H24"/>
      <c r="I24"/>
    </row>
    <row r="25" spans="3:9" x14ac:dyDescent="0.3">
      <c r="C25"/>
      <c r="D25"/>
      <c r="E25"/>
      <c r="F25"/>
      <c r="G25" s="20"/>
      <c r="H25"/>
      <c r="I25"/>
    </row>
    <row r="26" spans="3:9" x14ac:dyDescent="0.3">
      <c r="C26"/>
      <c r="D26"/>
      <c r="E26"/>
      <c r="F26"/>
      <c r="G26" s="20"/>
      <c r="H26"/>
      <c r="I26"/>
    </row>
    <row r="27" spans="3:9" x14ac:dyDescent="0.3">
      <c r="C27"/>
      <c r="D27"/>
      <c r="E27"/>
      <c r="F27"/>
      <c r="G27" s="20"/>
      <c r="H27"/>
      <c r="I27"/>
    </row>
    <row r="28" spans="3:9" x14ac:dyDescent="0.3">
      <c r="C28"/>
      <c r="D28"/>
      <c r="E28"/>
      <c r="F28"/>
      <c r="G28" s="20"/>
    </row>
    <row r="29" spans="3:9" x14ac:dyDescent="0.3">
      <c r="C29"/>
      <c r="D29"/>
      <c r="E29"/>
      <c r="F29"/>
      <c r="G29" s="20"/>
    </row>
    <row r="30" spans="3:9" x14ac:dyDescent="0.3">
      <c r="C30"/>
      <c r="D30"/>
      <c r="E30"/>
      <c r="F30"/>
    </row>
    <row r="31" spans="3:9" x14ac:dyDescent="0.3">
      <c r="C31"/>
      <c r="D31"/>
      <c r="E31"/>
      <c r="F31"/>
    </row>
    <row r="32" spans="3:9" x14ac:dyDescent="0.3">
      <c r="C32"/>
      <c r="D32"/>
      <c r="E32"/>
      <c r="F32"/>
      <c r="G32"/>
      <c r="H32"/>
      <c r="I32"/>
    </row>
    <row r="33" spans="3:9" x14ac:dyDescent="0.3">
      <c r="C33"/>
      <c r="D33"/>
      <c r="E33"/>
      <c r="F33"/>
      <c r="G33"/>
      <c r="H33"/>
      <c r="I33"/>
    </row>
    <row r="34" spans="3:9" x14ac:dyDescent="0.3">
      <c r="C34"/>
      <c r="D34"/>
      <c r="E34"/>
      <c r="F34"/>
      <c r="G34"/>
      <c r="H34"/>
      <c r="I34"/>
    </row>
    <row r="35" spans="3:9" x14ac:dyDescent="0.3">
      <c r="C35"/>
      <c r="D35"/>
      <c r="E35"/>
      <c r="F35"/>
      <c r="G35"/>
      <c r="H35"/>
      <c r="I35"/>
    </row>
  </sheetData>
  <mergeCells count="24">
    <mergeCell ref="H18:I18"/>
    <mergeCell ref="B10:F10"/>
    <mergeCell ref="H10:I11"/>
    <mergeCell ref="C11:D11"/>
    <mergeCell ref="E11:F11"/>
    <mergeCell ref="C12:D12"/>
    <mergeCell ref="E12:F12"/>
    <mergeCell ref="H12:I12"/>
    <mergeCell ref="C13:D13"/>
    <mergeCell ref="E13:F13"/>
    <mergeCell ref="H13:I13"/>
    <mergeCell ref="C16:D16"/>
    <mergeCell ref="E16:F16"/>
    <mergeCell ref="C14:D14"/>
    <mergeCell ref="E14:F14"/>
    <mergeCell ref="H14:I14"/>
    <mergeCell ref="C15:D15"/>
    <mergeCell ref="E15:F15"/>
    <mergeCell ref="H15:I15"/>
    <mergeCell ref="B2:I2"/>
    <mergeCell ref="B7:C7"/>
    <mergeCell ref="D7:I7"/>
    <mergeCell ref="B8:C8"/>
    <mergeCell ref="D8:I8"/>
  </mergeCells>
  <conditionalFormatting sqref="B31:F31">
    <cfRule type="expression" dxfId="34" priority="8">
      <formula>B31&lt;&gt;""</formula>
    </cfRule>
  </conditionalFormatting>
  <conditionalFormatting sqref="B30:F30">
    <cfRule type="expression" dxfId="33" priority="7">
      <formula>B30&lt;&gt;""</formula>
    </cfRule>
  </conditionalFormatting>
  <conditionalFormatting sqref="D8:I8">
    <cfRule type="expression" dxfId="32" priority="6">
      <formula>D8=""</formula>
    </cfRule>
  </conditionalFormatting>
  <conditionalFormatting sqref="D5">
    <cfRule type="expression" dxfId="31" priority="5">
      <formula>D5=""</formula>
    </cfRule>
  </conditionalFormatting>
  <conditionalFormatting sqref="E5">
    <cfRule type="expression" dxfId="30" priority="4">
      <formula>E5=""</formula>
    </cfRule>
  </conditionalFormatting>
  <conditionalFormatting sqref="B5">
    <cfRule type="expression" dxfId="29" priority="2">
      <formula>B5=""</formula>
    </cfRule>
  </conditionalFormatting>
  <conditionalFormatting sqref="C5">
    <cfRule type="expression" dxfId="28" priority="3">
      <formula>C5=""</formula>
    </cfRule>
  </conditionalFormatting>
  <conditionalFormatting sqref="D7:I7">
    <cfRule type="expression" dxfId="27" priority="1">
      <formula>D7=""</formula>
    </cfRule>
  </conditionalFormatting>
  <printOptions horizontalCentered="1"/>
  <pageMargins left="0.7" right="0.7" top="0.75" bottom="0.75" header="0.3" footer="0.3"/>
  <pageSetup paperSize="169" orientation="landscape" r:id="rId1"/>
  <headerFooter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4">
    <tabColor rgb="FF0070C0"/>
    <pageSetUpPr fitToPage="1"/>
  </sheetPr>
  <dimension ref="B2:I35"/>
  <sheetViews>
    <sheetView zoomScale="70" zoomScaleNormal="70" workbookViewId="0">
      <selection activeCell="E26" sqref="E26:E28"/>
    </sheetView>
  </sheetViews>
  <sheetFormatPr baseColWidth="10" defaultRowHeight="14.4" x14ac:dyDescent="0.3"/>
  <cols>
    <col min="1" max="1" width="4" customWidth="1"/>
    <col min="2" max="2" width="14.6640625" customWidth="1"/>
    <col min="3" max="3" width="14.6640625" style="15" customWidth="1"/>
    <col min="4" max="4" width="18" style="15" customWidth="1"/>
    <col min="5" max="5" width="21.33203125" style="15" customWidth="1"/>
    <col min="6" max="6" width="14.6640625" style="15" customWidth="1"/>
    <col min="7" max="7" width="5.33203125" style="15" customWidth="1"/>
    <col min="8" max="8" width="17.33203125" style="15" customWidth="1"/>
    <col min="9" max="9" width="18.88671875" style="15" customWidth="1"/>
    <col min="10" max="10" width="11.88671875" customWidth="1"/>
    <col min="11" max="11" width="11.44140625" customWidth="1"/>
  </cols>
  <sheetData>
    <row r="2" spans="2:9" ht="22.2" x14ac:dyDescent="0.3">
      <c r="B2" s="69" t="str">
        <f>"DETALLE DEL SERVICIO ("&amp;B5&amp;" - "&amp;C5&amp;")"</f>
        <v>DETALLE DEL SERVICIO (2E - Regreso)</v>
      </c>
      <c r="C2" s="69"/>
      <c r="D2" s="69"/>
      <c r="E2" s="69"/>
      <c r="F2" s="69"/>
      <c r="G2" s="69"/>
      <c r="H2" s="69"/>
      <c r="I2" s="69"/>
    </row>
    <row r="3" spans="2:9" ht="9" customHeight="1" x14ac:dyDescent="0.3">
      <c r="B3" s="15"/>
    </row>
    <row r="4" spans="2:9" x14ac:dyDescent="0.3">
      <c r="B4" s="16" t="s">
        <v>1</v>
      </c>
      <c r="C4" s="16" t="s">
        <v>2</v>
      </c>
      <c r="D4" s="16" t="s">
        <v>3</v>
      </c>
      <c r="E4" s="16" t="s">
        <v>4</v>
      </c>
      <c r="H4"/>
      <c r="I4"/>
    </row>
    <row r="5" spans="2:9" x14ac:dyDescent="0.3">
      <c r="B5" s="4" t="s">
        <v>121</v>
      </c>
      <c r="C5" s="4" t="s">
        <v>39</v>
      </c>
      <c r="D5" s="4" t="s">
        <v>40</v>
      </c>
      <c r="E5" s="4" t="s">
        <v>41</v>
      </c>
      <c r="H5"/>
      <c r="I5"/>
    </row>
    <row r="6" spans="2:9" ht="7.5" customHeight="1" x14ac:dyDescent="0.3">
      <c r="B6" s="17"/>
    </row>
    <row r="7" spans="2:9" x14ac:dyDescent="0.3">
      <c r="B7" s="70" t="s">
        <v>45</v>
      </c>
      <c r="C7" s="70"/>
      <c r="D7" s="71" t="s">
        <v>108</v>
      </c>
      <c r="E7" s="71"/>
      <c r="F7" s="71"/>
      <c r="G7" s="71"/>
      <c r="H7" s="71"/>
      <c r="I7" s="71"/>
    </row>
    <row r="8" spans="2:9" x14ac:dyDescent="0.3">
      <c r="B8" s="70" t="s">
        <v>46</v>
      </c>
      <c r="C8" s="70"/>
      <c r="D8" s="71" t="s">
        <v>106</v>
      </c>
      <c r="E8" s="71"/>
      <c r="F8" s="71"/>
      <c r="G8" s="71"/>
      <c r="H8" s="71"/>
      <c r="I8" s="71"/>
    </row>
    <row r="9" spans="2:9" ht="15" customHeight="1" x14ac:dyDescent="0.3"/>
    <row r="10" spans="2:9" x14ac:dyDescent="0.3">
      <c r="B10" s="73" t="s">
        <v>47</v>
      </c>
      <c r="C10" s="73"/>
      <c r="D10" s="73"/>
      <c r="E10" s="73"/>
      <c r="F10" s="73"/>
      <c r="G10"/>
      <c r="H10" s="74" t="s">
        <v>48</v>
      </c>
      <c r="I10" s="74"/>
    </row>
    <row r="11" spans="2:9" x14ac:dyDescent="0.3">
      <c r="B11" s="18" t="s">
        <v>49</v>
      </c>
      <c r="C11" s="73" t="s">
        <v>50</v>
      </c>
      <c r="D11" s="73"/>
      <c r="E11" s="73" t="s">
        <v>51</v>
      </c>
      <c r="F11" s="73"/>
      <c r="G11"/>
      <c r="H11" s="74"/>
      <c r="I11" s="74"/>
    </row>
    <row r="12" spans="2:9" x14ac:dyDescent="0.3">
      <c r="B12" s="19">
        <v>1</v>
      </c>
      <c r="C12" s="66" t="s">
        <v>108</v>
      </c>
      <c r="D12" s="66"/>
      <c r="E12" s="66" t="s">
        <v>102</v>
      </c>
      <c r="F12" s="66"/>
      <c r="G12" s="20"/>
      <c r="H12" s="66" t="s">
        <v>108</v>
      </c>
      <c r="I12" s="66"/>
    </row>
    <row r="13" spans="2:9" x14ac:dyDescent="0.3">
      <c r="B13" s="19">
        <v>2</v>
      </c>
      <c r="C13" s="65" t="s">
        <v>105</v>
      </c>
      <c r="D13" s="65"/>
      <c r="E13" s="66" t="s">
        <v>102</v>
      </c>
      <c r="F13" s="66"/>
      <c r="G13" s="20"/>
      <c r="H13" s="65" t="s">
        <v>105</v>
      </c>
      <c r="I13" s="65"/>
    </row>
    <row r="14" spans="2:9" x14ac:dyDescent="0.3">
      <c r="B14" s="19">
        <v>3</v>
      </c>
      <c r="C14" s="65" t="s">
        <v>88</v>
      </c>
      <c r="D14" s="65"/>
      <c r="E14" s="66" t="s">
        <v>102</v>
      </c>
      <c r="F14" s="66"/>
      <c r="G14" s="20"/>
      <c r="H14" s="65" t="s">
        <v>88</v>
      </c>
      <c r="I14" s="65"/>
    </row>
    <row r="15" spans="2:9" x14ac:dyDescent="0.3">
      <c r="B15" s="19">
        <v>4</v>
      </c>
      <c r="C15" s="65" t="s">
        <v>87</v>
      </c>
      <c r="D15" s="65"/>
      <c r="E15" s="66" t="s">
        <v>102</v>
      </c>
      <c r="F15" s="66"/>
      <c r="G15" s="20"/>
      <c r="H15" s="65" t="s">
        <v>86</v>
      </c>
      <c r="I15" s="65"/>
    </row>
    <row r="16" spans="2:9" x14ac:dyDescent="0.3">
      <c r="B16" s="19">
        <v>5</v>
      </c>
      <c r="C16" s="65" t="s">
        <v>86</v>
      </c>
      <c r="D16" s="65"/>
      <c r="E16" s="66" t="s">
        <v>102</v>
      </c>
      <c r="F16" s="66"/>
      <c r="G16" s="20"/>
      <c r="H16"/>
      <c r="I16"/>
    </row>
    <row r="17" spans="3:9" x14ac:dyDescent="0.3">
      <c r="C17"/>
      <c r="D17"/>
      <c r="E17"/>
      <c r="F17"/>
      <c r="G17" s="20"/>
      <c r="H17"/>
      <c r="I17"/>
    </row>
    <row r="18" spans="3:9" x14ac:dyDescent="0.3">
      <c r="C18"/>
      <c r="D18"/>
      <c r="E18"/>
      <c r="F18"/>
      <c r="G18" s="20"/>
      <c r="H18" s="72" t="s">
        <v>115</v>
      </c>
      <c r="I18" s="72"/>
    </row>
    <row r="19" spans="3:9" x14ac:dyDescent="0.3">
      <c r="C19"/>
      <c r="D19"/>
      <c r="E19"/>
      <c r="F19"/>
      <c r="G19" s="20"/>
      <c r="H19" s="49" t="s">
        <v>117</v>
      </c>
      <c r="I19" s="50">
        <v>400</v>
      </c>
    </row>
    <row r="20" spans="3:9" x14ac:dyDescent="0.3">
      <c r="C20"/>
      <c r="D20"/>
      <c r="E20"/>
      <c r="F20"/>
      <c r="G20" s="20"/>
      <c r="H20" s="49" t="s">
        <v>116</v>
      </c>
      <c r="I20" s="50">
        <v>100</v>
      </c>
    </row>
    <row r="21" spans="3:9" x14ac:dyDescent="0.3">
      <c r="C21"/>
      <c r="D21"/>
      <c r="E21"/>
      <c r="F21"/>
      <c r="G21" s="20"/>
      <c r="H21"/>
      <c r="I21"/>
    </row>
    <row r="22" spans="3:9" x14ac:dyDescent="0.3">
      <c r="C22"/>
      <c r="D22"/>
      <c r="E22"/>
      <c r="F22"/>
      <c r="G22" s="20"/>
      <c r="H22"/>
      <c r="I22"/>
    </row>
    <row r="23" spans="3:9" x14ac:dyDescent="0.3">
      <c r="C23"/>
      <c r="D23"/>
      <c r="E23"/>
      <c r="F23"/>
      <c r="G23" s="20"/>
      <c r="H23"/>
      <c r="I23"/>
    </row>
    <row r="24" spans="3:9" x14ac:dyDescent="0.3">
      <c r="C24"/>
      <c r="D24"/>
      <c r="E24"/>
      <c r="F24"/>
      <c r="G24" s="20"/>
      <c r="H24"/>
      <c r="I24"/>
    </row>
    <row r="25" spans="3:9" x14ac:dyDescent="0.3">
      <c r="C25"/>
      <c r="D25"/>
      <c r="E25"/>
      <c r="F25"/>
      <c r="G25" s="20"/>
      <c r="H25"/>
      <c r="I25"/>
    </row>
    <row r="26" spans="3:9" x14ac:dyDescent="0.3">
      <c r="C26"/>
      <c r="D26"/>
      <c r="E26"/>
      <c r="F26"/>
      <c r="G26" s="20"/>
      <c r="H26"/>
      <c r="I26"/>
    </row>
    <row r="27" spans="3:9" x14ac:dyDescent="0.3">
      <c r="C27"/>
      <c r="D27"/>
      <c r="E27"/>
      <c r="F27"/>
      <c r="G27" s="20"/>
      <c r="H27"/>
      <c r="I27"/>
    </row>
    <row r="28" spans="3:9" x14ac:dyDescent="0.3">
      <c r="C28"/>
      <c r="D28"/>
      <c r="E28"/>
      <c r="F28"/>
      <c r="G28" s="20"/>
    </row>
    <row r="29" spans="3:9" x14ac:dyDescent="0.3">
      <c r="C29"/>
      <c r="D29"/>
      <c r="E29"/>
      <c r="F29"/>
      <c r="G29" s="20"/>
    </row>
    <row r="30" spans="3:9" x14ac:dyDescent="0.3">
      <c r="C30"/>
      <c r="D30"/>
      <c r="E30"/>
      <c r="F30"/>
    </row>
    <row r="31" spans="3:9" x14ac:dyDescent="0.3">
      <c r="C31"/>
      <c r="D31"/>
      <c r="E31"/>
      <c r="F31"/>
    </row>
    <row r="32" spans="3:9" x14ac:dyDescent="0.3">
      <c r="C32"/>
      <c r="D32"/>
      <c r="E32"/>
      <c r="F32"/>
      <c r="G32"/>
      <c r="H32"/>
      <c r="I32"/>
    </row>
    <row r="33" spans="3:9" x14ac:dyDescent="0.3">
      <c r="C33"/>
      <c r="D33"/>
      <c r="E33"/>
      <c r="F33"/>
      <c r="G33"/>
      <c r="H33"/>
      <c r="I33"/>
    </row>
    <row r="34" spans="3:9" x14ac:dyDescent="0.3">
      <c r="C34"/>
      <c r="D34"/>
      <c r="E34"/>
      <c r="F34"/>
      <c r="G34"/>
      <c r="H34"/>
      <c r="I34"/>
    </row>
    <row r="35" spans="3:9" x14ac:dyDescent="0.3">
      <c r="C35"/>
      <c r="D35"/>
      <c r="E35"/>
      <c r="F35"/>
      <c r="G35"/>
      <c r="H35"/>
      <c r="I35"/>
    </row>
  </sheetData>
  <mergeCells count="24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H18:I18"/>
    <mergeCell ref="C16:D16"/>
    <mergeCell ref="E16:F16"/>
    <mergeCell ref="C14:D14"/>
    <mergeCell ref="E14:F14"/>
    <mergeCell ref="H14:I14"/>
    <mergeCell ref="C15:D15"/>
    <mergeCell ref="E15:F15"/>
    <mergeCell ref="H15:I15"/>
  </mergeCells>
  <conditionalFormatting sqref="B31:F31">
    <cfRule type="expression" dxfId="26" priority="9">
      <formula>B31&lt;&gt;""</formula>
    </cfRule>
  </conditionalFormatting>
  <conditionalFormatting sqref="D5">
    <cfRule type="expression" dxfId="25" priority="6">
      <formula>D5=""</formula>
    </cfRule>
  </conditionalFormatting>
  <conditionalFormatting sqref="E5">
    <cfRule type="expression" dxfId="24" priority="5">
      <formula>E5=""</formula>
    </cfRule>
  </conditionalFormatting>
  <conditionalFormatting sqref="B5">
    <cfRule type="expression" dxfId="23" priority="3">
      <formula>B5=""</formula>
    </cfRule>
  </conditionalFormatting>
  <conditionalFormatting sqref="C5">
    <cfRule type="expression" dxfId="22" priority="4">
      <formula>C5=""</formula>
    </cfRule>
  </conditionalFormatting>
  <conditionalFormatting sqref="D8:I8">
    <cfRule type="expression" dxfId="21" priority="2">
      <formula>D8=""</formula>
    </cfRule>
  </conditionalFormatting>
  <conditionalFormatting sqref="D7:I7">
    <cfRule type="expression" dxfId="20" priority="1">
      <formula>D7=""</formula>
    </cfRule>
  </conditionalFormatting>
  <printOptions horizontalCentered="1"/>
  <pageMargins left="0.7" right="0.7" top="0.75" bottom="0.75" header="0.3" footer="0.3"/>
  <pageSetup paperSize="169" orientation="landscape" r:id="rId1"/>
  <headerFooter>
    <oddHeader>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8">
    <tabColor rgb="FF00B050"/>
    <pageSetUpPr fitToPage="1"/>
  </sheetPr>
  <dimension ref="B2:N57"/>
  <sheetViews>
    <sheetView topLeftCell="A4" zoomScale="70" zoomScaleNormal="70" workbookViewId="0">
      <selection activeCell="S28" sqref="S28"/>
    </sheetView>
  </sheetViews>
  <sheetFormatPr baseColWidth="10" defaultRowHeight="14.4" x14ac:dyDescent="0.3"/>
  <cols>
    <col min="1" max="1" width="4.6640625" customWidth="1"/>
    <col min="2" max="3" width="15.6640625" customWidth="1"/>
    <col min="4" max="4" width="18.109375" customWidth="1"/>
    <col min="5" max="5" width="15.6640625" customWidth="1"/>
    <col min="6" max="6" width="17.33203125" customWidth="1"/>
    <col min="7" max="9" width="15.6640625" customWidth="1"/>
  </cols>
  <sheetData>
    <row r="2" spans="2:14" ht="22.2" x14ac:dyDescent="0.3">
      <c r="B2" s="69" t="str">
        <f>"PROGRAMA DE OPERACIÓN DEL SERVICIO ("&amp;B7&amp;" - "&amp;C7&amp;")"</f>
        <v>PROGRAMA DE OPERACIÓN DEL SERVICIO (2 - Ida)</v>
      </c>
      <c r="C2" s="69"/>
      <c r="D2" s="69"/>
      <c r="E2" s="69"/>
      <c r="F2" s="69"/>
      <c r="G2" s="69"/>
      <c r="H2" s="69"/>
      <c r="I2" s="69"/>
    </row>
    <row r="4" spans="2:14" s="1" customFormat="1" x14ac:dyDescent="0.3">
      <c r="B4" s="1" t="s">
        <v>0</v>
      </c>
    </row>
    <row r="6" spans="2:14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3">
      <c r="B7" s="4">
        <v>2</v>
      </c>
      <c r="C7" s="4" t="s">
        <v>43</v>
      </c>
      <c r="D7" s="4" t="s">
        <v>41</v>
      </c>
      <c r="E7" s="4" t="s">
        <v>44</v>
      </c>
      <c r="F7" s="4" t="s">
        <v>42</v>
      </c>
      <c r="G7" s="3"/>
    </row>
    <row r="9" spans="2:14" s="1" customFormat="1" x14ac:dyDescent="0.3">
      <c r="B9" s="1" t="s">
        <v>6</v>
      </c>
    </row>
    <row r="11" spans="2:14" ht="22.5" customHeight="1" x14ac:dyDescent="0.3">
      <c r="B11" s="77" t="s">
        <v>7</v>
      </c>
      <c r="C11" s="77" t="s">
        <v>8</v>
      </c>
      <c r="D11" s="78" t="s">
        <v>9</v>
      </c>
      <c r="E11" s="78"/>
      <c r="F11" s="78" t="s">
        <v>10</v>
      </c>
      <c r="G11" s="78"/>
      <c r="H11" s="78" t="s">
        <v>11</v>
      </c>
      <c r="I11" s="78"/>
    </row>
    <row r="12" spans="2:14" ht="28.8" x14ac:dyDescent="0.3">
      <c r="B12" s="77"/>
      <c r="C12" s="77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3">
      <c r="B13" s="6">
        <v>0</v>
      </c>
      <c r="C13" s="7" t="s">
        <v>14</v>
      </c>
      <c r="D13" s="8" t="str">
        <f t="shared" ref="D13:D29" si="0">IF(OR(E13="-",E13=0),"",IF(AND(E13&gt;=1,E13&lt;=3),"baja",IF(AND(E13&gt;3,E13&lt;=6,B13&gt;=10,B13&lt;=15),"media","alta")))</f>
        <v/>
      </c>
      <c r="E13" s="9"/>
      <c r="F13" s="8" t="str">
        <f t="shared" ref="F13:F19" si="1">IF(OR(G13="-",G13=0),"",IF(AND(G13&gt;=1,G13&lt;=4,OR(B13&lt;=7,B13&gt;=18)),"baja",IF(AND(G13&gt;4,G13&lt;=5,B13&gt;=15),"media",IF(AND(G13&gt;3,G13&lt;=5,B13&lt;15),"alta"))))</f>
        <v/>
      </c>
      <c r="G13" s="8"/>
      <c r="H13" s="8" t="str">
        <f t="shared" ref="H13:H36" si="2">IF(OR(I13="-",I13=0),"",IF(AND(I13&gt;=1,I13&lt;=3,OR(B13&lt;=11,B13&gt;=18)),"baja",IF(AND(I13&gt;=3,I13&lt;=5,B13&gt;11),"media",IF(I13&gt;=6,"alta",""))))</f>
        <v/>
      </c>
      <c r="I13" s="8"/>
    </row>
    <row r="14" spans="2:14" ht="15.6" x14ac:dyDescent="0.3">
      <c r="B14" s="10">
        <v>1</v>
      </c>
      <c r="C14" s="11" t="s">
        <v>15</v>
      </c>
      <c r="D14" s="12" t="str">
        <f t="shared" si="0"/>
        <v/>
      </c>
      <c r="E14" s="12"/>
      <c r="F14" s="12" t="str">
        <f t="shared" si="1"/>
        <v/>
      </c>
      <c r="G14" s="12"/>
      <c r="H14" s="12" t="str">
        <f t="shared" si="2"/>
        <v/>
      </c>
      <c r="I14" s="12"/>
      <c r="N14" s="13"/>
    </row>
    <row r="15" spans="2:14" ht="15.6" x14ac:dyDescent="0.3">
      <c r="B15" s="6">
        <v>2</v>
      </c>
      <c r="C15" s="7" t="s">
        <v>16</v>
      </c>
      <c r="D15" s="8" t="str">
        <f t="shared" si="0"/>
        <v/>
      </c>
      <c r="E15" s="8"/>
      <c r="F15" s="8" t="str">
        <f t="shared" si="1"/>
        <v/>
      </c>
      <c r="G15" s="8"/>
      <c r="H15" s="8" t="str">
        <f t="shared" si="2"/>
        <v/>
      </c>
      <c r="I15" s="8"/>
      <c r="N15" s="13"/>
    </row>
    <row r="16" spans="2:14" ht="15.6" x14ac:dyDescent="0.3">
      <c r="B16" s="10">
        <v>3</v>
      </c>
      <c r="C16" s="11" t="s">
        <v>17</v>
      </c>
      <c r="D16" s="12" t="str">
        <f t="shared" si="0"/>
        <v/>
      </c>
      <c r="E16" s="12"/>
      <c r="F16" s="12" t="str">
        <f t="shared" si="1"/>
        <v/>
      </c>
      <c r="G16" s="12"/>
      <c r="H16" s="12" t="str">
        <f t="shared" si="2"/>
        <v/>
      </c>
      <c r="I16" s="12"/>
      <c r="N16" s="13"/>
    </row>
    <row r="17" spans="2:14" ht="15.6" x14ac:dyDescent="0.3">
      <c r="B17" s="6">
        <v>4</v>
      </c>
      <c r="C17" s="7" t="s">
        <v>18</v>
      </c>
      <c r="D17" s="8" t="str">
        <f t="shared" si="0"/>
        <v/>
      </c>
      <c r="E17" s="8"/>
      <c r="F17" s="8" t="str">
        <f t="shared" si="1"/>
        <v/>
      </c>
      <c r="G17" s="8"/>
      <c r="H17" s="8" t="str">
        <f t="shared" si="2"/>
        <v/>
      </c>
      <c r="I17" s="8"/>
      <c r="N17" s="13"/>
    </row>
    <row r="18" spans="2:14" ht="15.6" x14ac:dyDescent="0.3">
      <c r="B18" s="10">
        <v>5</v>
      </c>
      <c r="C18" s="11" t="s">
        <v>19</v>
      </c>
      <c r="D18" s="12" t="str">
        <f t="shared" si="0"/>
        <v/>
      </c>
      <c r="E18" s="12"/>
      <c r="F18" s="12" t="str">
        <f t="shared" si="1"/>
        <v/>
      </c>
      <c r="G18" s="12"/>
      <c r="H18" s="12" t="str">
        <f t="shared" si="2"/>
        <v/>
      </c>
      <c r="I18" s="12"/>
      <c r="N18" s="13"/>
    </row>
    <row r="19" spans="2:14" ht="15.6" x14ac:dyDescent="0.3">
      <c r="B19" s="6">
        <v>6</v>
      </c>
      <c r="C19" s="7" t="s">
        <v>20</v>
      </c>
      <c r="D19" s="44" t="str">
        <f t="shared" si="0"/>
        <v>baja</v>
      </c>
      <c r="E19" s="8">
        <v>1</v>
      </c>
      <c r="F19" s="8" t="str">
        <f t="shared" si="1"/>
        <v/>
      </c>
      <c r="G19" s="8"/>
      <c r="H19" s="8" t="str">
        <f t="shared" si="2"/>
        <v/>
      </c>
      <c r="I19" s="8"/>
      <c r="N19" s="13"/>
    </row>
    <row r="20" spans="2:14" ht="15.6" x14ac:dyDescent="0.3">
      <c r="B20" s="10">
        <v>7</v>
      </c>
      <c r="C20" s="11" t="s">
        <v>21</v>
      </c>
      <c r="D20" s="12" t="s">
        <v>110</v>
      </c>
      <c r="E20" s="48">
        <v>5</v>
      </c>
      <c r="F20" s="12" t="str">
        <f>IF(OR(G20="-",G20=0),"",IF(AND(G20&gt;=1,G20&lt;=4,OR(B20&lt;=7,B20&gt;=18)),"baja",IF(AND(G20&gt;4,G20&lt;=5,B20&gt;=15),"media",IF(AND(G20&gt;3,G20&lt;=5,B20&lt;15),"alta"))))</f>
        <v>baja</v>
      </c>
      <c r="G20" s="12">
        <v>4</v>
      </c>
      <c r="H20" s="12" t="str">
        <f t="shared" si="2"/>
        <v/>
      </c>
      <c r="I20" s="12"/>
    </row>
    <row r="21" spans="2:14" ht="15.6" x14ac:dyDescent="0.3">
      <c r="B21" s="6">
        <v>8</v>
      </c>
      <c r="C21" s="7" t="s">
        <v>22</v>
      </c>
      <c r="D21" s="44" t="str">
        <f t="shared" si="0"/>
        <v>alta</v>
      </c>
      <c r="E21" s="48">
        <v>5</v>
      </c>
      <c r="F21" s="8" t="s">
        <v>112</v>
      </c>
      <c r="G21" s="48">
        <v>4</v>
      </c>
      <c r="H21" s="8" t="str">
        <f t="shared" si="2"/>
        <v/>
      </c>
      <c r="I21" s="8"/>
    </row>
    <row r="22" spans="2:14" ht="15.6" x14ac:dyDescent="0.3">
      <c r="B22" s="10">
        <v>9</v>
      </c>
      <c r="C22" s="11" t="s">
        <v>23</v>
      </c>
      <c r="D22" s="12" t="s">
        <v>110</v>
      </c>
      <c r="E22" s="12">
        <v>6</v>
      </c>
      <c r="F22" s="12" t="str">
        <f t="shared" ref="F22:F36" si="3">IF(OR(G22="-",G22=0),"",IF(AND(G22&gt;=1,G22&lt;=4,OR(B22&lt;=7,B22&gt;=18)),"baja",IF(AND(G22&gt;4,G22&lt;=5,B22&gt;=15),"media",IF(AND(G22&gt;3,G22&lt;=5,B22&lt;15),"alta"))))</f>
        <v>alta</v>
      </c>
      <c r="G22" s="48">
        <v>4</v>
      </c>
      <c r="H22" s="12" t="str">
        <f t="shared" si="2"/>
        <v/>
      </c>
      <c r="I22" s="12"/>
    </row>
    <row r="23" spans="2:14" ht="15.6" x14ac:dyDescent="0.3">
      <c r="B23" s="6">
        <v>10</v>
      </c>
      <c r="C23" s="7" t="s">
        <v>24</v>
      </c>
      <c r="D23" s="44" t="str">
        <f t="shared" si="0"/>
        <v>media</v>
      </c>
      <c r="E23" s="8">
        <v>6</v>
      </c>
      <c r="F23" s="8" t="str">
        <f t="shared" si="3"/>
        <v>alta</v>
      </c>
      <c r="G23" s="48">
        <v>4</v>
      </c>
      <c r="H23" s="8" t="str">
        <f t="shared" ref="H23:H31" si="4">IF(OR(I23="-",I23=0),"",IF(AND(I23&gt;=1,I23&lt;=3),"baja",IF(AND(I23&gt;3,I23&lt;=5),"media",IF(I23&gt;=6,"alta",""))))</f>
        <v>media</v>
      </c>
      <c r="I23" s="48">
        <v>4</v>
      </c>
    </row>
    <row r="24" spans="2:14" ht="15.6" x14ac:dyDescent="0.3">
      <c r="B24" s="10">
        <v>11</v>
      </c>
      <c r="C24" s="11" t="s">
        <v>25</v>
      </c>
      <c r="D24" s="12" t="s">
        <v>111</v>
      </c>
      <c r="E24" s="12">
        <v>6</v>
      </c>
      <c r="F24" s="12" t="str">
        <f t="shared" si="3"/>
        <v>alta</v>
      </c>
      <c r="G24" s="48">
        <v>4</v>
      </c>
      <c r="H24" s="12" t="str">
        <f t="shared" si="4"/>
        <v>media</v>
      </c>
      <c r="I24" s="48">
        <v>4</v>
      </c>
    </row>
    <row r="25" spans="2:14" ht="15.6" x14ac:dyDescent="0.3">
      <c r="B25" s="6">
        <v>12</v>
      </c>
      <c r="C25" s="7" t="s">
        <v>26</v>
      </c>
      <c r="D25" s="44" t="s">
        <v>112</v>
      </c>
      <c r="E25" s="8">
        <v>6</v>
      </c>
      <c r="F25" s="8" t="str">
        <f t="shared" si="3"/>
        <v>alta</v>
      </c>
      <c r="G25" s="48">
        <v>4</v>
      </c>
      <c r="H25" s="8" t="s">
        <v>110</v>
      </c>
      <c r="I25" s="48">
        <v>4</v>
      </c>
    </row>
    <row r="26" spans="2:14" ht="15.6" x14ac:dyDescent="0.3">
      <c r="B26" s="10">
        <v>13</v>
      </c>
      <c r="C26" s="11" t="s">
        <v>27</v>
      </c>
      <c r="D26" s="12" t="s">
        <v>112</v>
      </c>
      <c r="E26" s="12">
        <v>6</v>
      </c>
      <c r="F26" s="12" t="s">
        <v>111</v>
      </c>
      <c r="G26" s="48">
        <v>4</v>
      </c>
      <c r="H26" s="12" t="s">
        <v>110</v>
      </c>
      <c r="I26" s="48">
        <v>4</v>
      </c>
    </row>
    <row r="27" spans="2:14" ht="15.6" x14ac:dyDescent="0.3">
      <c r="B27" s="6">
        <v>14</v>
      </c>
      <c r="C27" s="7" t="s">
        <v>28</v>
      </c>
      <c r="D27" s="44" t="s">
        <v>112</v>
      </c>
      <c r="E27" s="8">
        <v>6</v>
      </c>
      <c r="F27" s="8" t="s">
        <v>111</v>
      </c>
      <c r="G27" s="48">
        <v>4</v>
      </c>
      <c r="H27" s="8" t="s">
        <v>110</v>
      </c>
      <c r="I27" s="48">
        <v>4</v>
      </c>
    </row>
    <row r="28" spans="2:14" ht="15.6" x14ac:dyDescent="0.3">
      <c r="B28" s="10">
        <v>15</v>
      </c>
      <c r="C28" s="11" t="s">
        <v>29</v>
      </c>
      <c r="D28" s="12" t="s">
        <v>112</v>
      </c>
      <c r="E28" s="12">
        <v>5</v>
      </c>
      <c r="F28" s="12" t="s">
        <v>111</v>
      </c>
      <c r="G28" s="48">
        <v>4</v>
      </c>
      <c r="H28" s="12" t="s">
        <v>111</v>
      </c>
      <c r="I28" s="48">
        <v>4</v>
      </c>
    </row>
    <row r="29" spans="2:14" ht="15.6" x14ac:dyDescent="0.3">
      <c r="B29" s="6">
        <v>16</v>
      </c>
      <c r="C29" s="7" t="s">
        <v>30</v>
      </c>
      <c r="D29" s="44" t="str">
        <f t="shared" si="0"/>
        <v>alta</v>
      </c>
      <c r="E29" s="8">
        <v>5</v>
      </c>
      <c r="F29" s="8" t="s">
        <v>111</v>
      </c>
      <c r="G29" s="48">
        <v>4</v>
      </c>
      <c r="H29" s="8" t="s">
        <v>111</v>
      </c>
      <c r="I29" s="48">
        <v>4</v>
      </c>
    </row>
    <row r="30" spans="2:14" ht="15.6" x14ac:dyDescent="0.3">
      <c r="B30" s="10">
        <v>17</v>
      </c>
      <c r="C30" s="11" t="s">
        <v>31</v>
      </c>
      <c r="D30" s="12" t="s">
        <v>110</v>
      </c>
      <c r="E30" s="12">
        <v>6</v>
      </c>
      <c r="F30" s="12" t="s">
        <v>111</v>
      </c>
      <c r="G30" s="48">
        <v>4</v>
      </c>
      <c r="H30" s="12" t="s">
        <v>111</v>
      </c>
      <c r="I30" s="48">
        <v>4</v>
      </c>
    </row>
    <row r="31" spans="2:14" ht="15.6" x14ac:dyDescent="0.3">
      <c r="B31" s="6">
        <v>18</v>
      </c>
      <c r="C31" s="7" t="s">
        <v>32</v>
      </c>
      <c r="D31" s="44" t="s">
        <v>111</v>
      </c>
      <c r="E31" s="8">
        <v>6</v>
      </c>
      <c r="F31" s="8" t="str">
        <f t="shared" si="3"/>
        <v>baja</v>
      </c>
      <c r="G31" s="8">
        <v>4</v>
      </c>
      <c r="H31" s="8" t="str">
        <f t="shared" si="4"/>
        <v>baja</v>
      </c>
      <c r="I31" s="48">
        <v>1</v>
      </c>
    </row>
    <row r="32" spans="2:14" ht="15.6" x14ac:dyDescent="0.3">
      <c r="B32" s="10">
        <v>19</v>
      </c>
      <c r="C32" s="11" t="s">
        <v>33</v>
      </c>
      <c r="D32" s="12" t="s">
        <v>111</v>
      </c>
      <c r="E32" s="48">
        <v>2</v>
      </c>
      <c r="F32" s="12" t="str">
        <f t="shared" si="3"/>
        <v>baja</v>
      </c>
      <c r="G32" s="48">
        <v>1</v>
      </c>
      <c r="H32" s="12" t="str">
        <f t="shared" si="2"/>
        <v/>
      </c>
      <c r="I32" s="12"/>
    </row>
    <row r="33" spans="2:9" ht="15.6" x14ac:dyDescent="0.3">
      <c r="B33" s="6">
        <v>20</v>
      </c>
      <c r="C33" s="7" t="s">
        <v>34</v>
      </c>
      <c r="D33" s="8" t="str">
        <f t="shared" ref="D33:D36" si="5">IF(OR(E33="-",E33=0),"",IF(AND(E33&gt;=1,E33&lt;=3),"baja",IF(AND(E33&gt;3,E33&lt;=6,B33&gt;=10,B33&lt;=15),"media","alta")))</f>
        <v/>
      </c>
      <c r="E33" s="8"/>
      <c r="F33" s="8" t="str">
        <f t="shared" si="3"/>
        <v/>
      </c>
      <c r="G33" s="8"/>
      <c r="H33" s="8" t="str">
        <f t="shared" si="2"/>
        <v/>
      </c>
      <c r="I33" s="8"/>
    </row>
    <row r="34" spans="2:9" ht="15.6" x14ac:dyDescent="0.3">
      <c r="B34" s="10">
        <v>21</v>
      </c>
      <c r="C34" s="11" t="s">
        <v>35</v>
      </c>
      <c r="D34" s="12" t="str">
        <f t="shared" si="5"/>
        <v/>
      </c>
      <c r="E34" s="12"/>
      <c r="F34" s="12" t="str">
        <f t="shared" si="3"/>
        <v/>
      </c>
      <c r="G34" s="12"/>
      <c r="H34" s="12" t="str">
        <f t="shared" si="2"/>
        <v/>
      </c>
      <c r="I34" s="12"/>
    </row>
    <row r="35" spans="2:9" ht="15.6" x14ac:dyDescent="0.3">
      <c r="B35" s="6">
        <v>22</v>
      </c>
      <c r="C35" s="7" t="s">
        <v>36</v>
      </c>
      <c r="D35" s="8" t="str">
        <f t="shared" si="5"/>
        <v/>
      </c>
      <c r="E35" s="8"/>
      <c r="F35" s="8" t="str">
        <f t="shared" si="3"/>
        <v/>
      </c>
      <c r="G35" s="8"/>
      <c r="H35" s="8" t="str">
        <f t="shared" si="2"/>
        <v/>
      </c>
      <c r="I35" s="8"/>
    </row>
    <row r="36" spans="2:9" ht="15.6" x14ac:dyDescent="0.3">
      <c r="B36" s="10">
        <v>23</v>
      </c>
      <c r="C36" s="11" t="s">
        <v>37</v>
      </c>
      <c r="D36" s="12" t="str">
        <f t="shared" si="5"/>
        <v/>
      </c>
      <c r="E36" s="12"/>
      <c r="F36" s="12" t="str">
        <f t="shared" si="3"/>
        <v/>
      </c>
      <c r="G36" s="12"/>
      <c r="H36" s="12" t="str">
        <f t="shared" si="2"/>
        <v/>
      </c>
      <c r="I36" s="12"/>
    </row>
    <row r="37" spans="2:9" ht="15.6" x14ac:dyDescent="0.3">
      <c r="B37" s="6" t="s">
        <v>38</v>
      </c>
      <c r="C37" s="7"/>
      <c r="D37" s="14"/>
      <c r="E37" s="14">
        <f>+IF(SUM(E13:E36)=0,"",SUM(E13:E36))</f>
        <v>71</v>
      </c>
      <c r="F37" s="14"/>
      <c r="G37" s="14">
        <f>+IF(SUM(G13:G36)=0,"",SUM(G13:G36))</f>
        <v>49</v>
      </c>
      <c r="H37" s="14"/>
      <c r="I37" s="14">
        <f>+IF(SUM(I13:I36)=0,"",SUM(I13:I36))</f>
        <v>33</v>
      </c>
    </row>
    <row r="55" spans="10:14" x14ac:dyDescent="0.3">
      <c r="J55" s="42"/>
      <c r="K55" s="42"/>
      <c r="L55" s="42"/>
      <c r="M55" s="42"/>
      <c r="N55" s="42"/>
    </row>
    <row r="56" spans="10:14" x14ac:dyDescent="0.3">
      <c r="J56" s="42"/>
      <c r="K56" s="42"/>
      <c r="L56" s="42"/>
      <c r="M56" s="42"/>
      <c r="N56" s="42"/>
    </row>
    <row r="57" spans="10:14" x14ac:dyDescent="0.3">
      <c r="J57" s="42"/>
      <c r="K57" s="42"/>
      <c r="L57" s="43"/>
      <c r="M57" s="43"/>
      <c r="N57" s="43"/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9" priority="5">
      <formula>D7=""</formula>
    </cfRule>
  </conditionalFormatting>
  <conditionalFormatting sqref="E7">
    <cfRule type="expression" dxfId="18" priority="4">
      <formula>E7=""</formula>
    </cfRule>
  </conditionalFormatting>
  <conditionalFormatting sqref="F7">
    <cfRule type="expression" dxfId="17" priority="3">
      <formula>F7=""</formula>
    </cfRule>
  </conditionalFormatting>
  <conditionalFormatting sqref="C7">
    <cfRule type="expression" dxfId="16" priority="2">
      <formula>C7=""</formula>
    </cfRule>
  </conditionalFormatting>
  <conditionalFormatting sqref="B7">
    <cfRule type="expression" dxfId="15" priority="1">
      <formula>B7=""</formula>
    </cfRule>
  </conditionalFormatting>
  <printOptions horizontalCentered="1"/>
  <pageMargins left="0.7" right="0.7" top="0.75" bottom="0.75" header="0.3" footer="0.3"/>
  <pageSetup paperSize="169" scale="88" orientation="landscape" r:id="rId1"/>
  <headerFooter>
    <oddHeader>&amp;C&amp;F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7">
    <tabColor rgb="FF00B050"/>
    <pageSetUpPr fitToPage="1"/>
  </sheetPr>
  <dimension ref="B2:N37"/>
  <sheetViews>
    <sheetView topLeftCell="A5" zoomScale="70" zoomScaleNormal="70" workbookViewId="0">
      <selection activeCell="K10" sqref="K10"/>
    </sheetView>
  </sheetViews>
  <sheetFormatPr baseColWidth="10" defaultRowHeight="14.4" x14ac:dyDescent="0.3"/>
  <cols>
    <col min="1" max="1" width="4.6640625" customWidth="1"/>
    <col min="2" max="3" width="15.6640625" customWidth="1"/>
    <col min="4" max="4" width="15.88671875" customWidth="1"/>
    <col min="5" max="5" width="19.109375" customWidth="1"/>
    <col min="6" max="9" width="15.6640625" customWidth="1"/>
  </cols>
  <sheetData>
    <row r="2" spans="2:14" ht="22.2" x14ac:dyDescent="0.3">
      <c r="B2" s="69" t="str">
        <f>"PROGRAMA DE OPERACIÓN DEL SERVICIO ("&amp;B7&amp;" - "&amp;C7&amp;")"</f>
        <v>PROGRAMA DE OPERACIÓN DEL SERVICIO (2 - Regreso)</v>
      </c>
      <c r="C2" s="69"/>
      <c r="D2" s="69"/>
      <c r="E2" s="69"/>
      <c r="F2" s="69"/>
      <c r="G2" s="69"/>
      <c r="H2" s="69"/>
      <c r="I2" s="69"/>
    </row>
    <row r="4" spans="2:14" s="1" customFormat="1" x14ac:dyDescent="0.3">
      <c r="B4" s="1" t="s">
        <v>0</v>
      </c>
    </row>
    <row r="6" spans="2:14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3">
      <c r="B7" s="4">
        <v>2</v>
      </c>
      <c r="C7" s="4" t="s">
        <v>39</v>
      </c>
      <c r="D7" s="4" t="s">
        <v>44</v>
      </c>
      <c r="E7" s="4" t="s">
        <v>41</v>
      </c>
      <c r="F7" s="4" t="s">
        <v>42</v>
      </c>
      <c r="G7" s="3"/>
    </row>
    <row r="9" spans="2:14" s="1" customFormat="1" x14ac:dyDescent="0.3">
      <c r="B9" s="1" t="s">
        <v>6</v>
      </c>
    </row>
    <row r="11" spans="2:14" ht="22.5" customHeight="1" x14ac:dyDescent="0.3">
      <c r="B11" s="77" t="s">
        <v>7</v>
      </c>
      <c r="C11" s="77" t="s">
        <v>8</v>
      </c>
      <c r="D11" s="78" t="s">
        <v>9</v>
      </c>
      <c r="E11" s="78"/>
      <c r="F11" s="78" t="s">
        <v>10</v>
      </c>
      <c r="G11" s="78"/>
      <c r="H11" s="78" t="s">
        <v>11</v>
      </c>
      <c r="I11" s="78"/>
    </row>
    <row r="12" spans="2:14" ht="28.8" x14ac:dyDescent="0.3">
      <c r="B12" s="77"/>
      <c r="C12" s="77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3">
      <c r="B13" s="6">
        <v>0</v>
      </c>
      <c r="C13" s="7" t="s">
        <v>14</v>
      </c>
      <c r="D13" s="8" t="str">
        <f t="shared" ref="D13:D18" si="0">IF(OR(E13="-",E13=0),"",IF(AND(E13&gt;=1,E13&lt;=3),"baja",IF(AND(E13&gt;3,E13&lt;=6,B13&gt;=10,B13&lt;=15),"media","alta")))</f>
        <v/>
      </c>
      <c r="E13" s="9"/>
      <c r="F13" s="8" t="str">
        <f t="shared" ref="F13:F19" si="1">IF(OR(G13="-",G13=0),"",IF(AND(G13&gt;=1,G13&lt;=4,OR(B13&lt;=7,B13&gt;=18)),"baja",IF(AND(G13&gt;4,G13&lt;=5,B13&gt;=15),"media",IF(AND(G13&gt;3,G13&lt;=5,B13&lt;15),"alta"))))</f>
        <v/>
      </c>
      <c r="G13" s="8"/>
      <c r="H13" s="8" t="str">
        <f t="shared" ref="H13" si="2">IF(OR(I13="-",I13=0),"",IF(AND(I13&gt;=1,I13&lt;=3),"baja",IF(AND(I13&gt;3,I13&lt;=5),"media",IF(I13&gt;=6,"alta",""))))</f>
        <v/>
      </c>
      <c r="I13" s="8"/>
    </row>
    <row r="14" spans="2:14" ht="15.6" x14ac:dyDescent="0.3">
      <c r="B14" s="10">
        <v>1</v>
      </c>
      <c r="C14" s="11" t="s">
        <v>15</v>
      </c>
      <c r="D14" s="12" t="str">
        <f t="shared" si="0"/>
        <v/>
      </c>
      <c r="E14" s="12"/>
      <c r="F14" s="12" t="str">
        <f t="shared" si="1"/>
        <v/>
      </c>
      <c r="G14" s="12"/>
      <c r="H14" s="12" t="str">
        <f t="shared" ref="H14" si="3">IF(OR(I14="-",I14=0),"",IF(AND(I14&gt;=1,I14&lt;=3),"baja",IF(AND(I14&gt;3,I14&lt;=5),"media",IF(I14&gt;=6,"alta",""))))</f>
        <v/>
      </c>
      <c r="I14" s="12"/>
      <c r="N14" s="13"/>
    </row>
    <row r="15" spans="2:14" ht="15.6" x14ac:dyDescent="0.3">
      <c r="B15" s="6">
        <v>2</v>
      </c>
      <c r="C15" s="7" t="s">
        <v>16</v>
      </c>
      <c r="D15" s="8" t="str">
        <f t="shared" si="0"/>
        <v/>
      </c>
      <c r="E15" s="8"/>
      <c r="F15" s="8" t="str">
        <f t="shared" si="1"/>
        <v/>
      </c>
      <c r="G15" s="8"/>
      <c r="H15" s="8" t="str">
        <f t="shared" ref="H15" si="4">IF(OR(I15="-",I15=0),"",IF(AND(I15&gt;=1,I15&lt;=3),"baja",IF(AND(I15&gt;3,I15&lt;=5),"media",IF(I15&gt;=6,"alta",""))))</f>
        <v/>
      </c>
      <c r="I15" s="8"/>
      <c r="N15" s="13"/>
    </row>
    <row r="16" spans="2:14" ht="15.6" x14ac:dyDescent="0.3">
      <c r="B16" s="10">
        <v>3</v>
      </c>
      <c r="C16" s="11" t="s">
        <v>17</v>
      </c>
      <c r="D16" s="12" t="str">
        <f t="shared" si="0"/>
        <v/>
      </c>
      <c r="E16" s="12"/>
      <c r="F16" s="12" t="str">
        <f t="shared" si="1"/>
        <v/>
      </c>
      <c r="G16" s="12"/>
      <c r="H16" s="12" t="str">
        <f t="shared" ref="H16" si="5">IF(OR(I16="-",I16=0),"",IF(AND(I16&gt;=1,I16&lt;=3),"baja",IF(AND(I16&gt;3,I16&lt;=5),"media",IF(I16&gt;=6,"alta",""))))</f>
        <v/>
      </c>
      <c r="I16" s="12"/>
      <c r="N16" s="13"/>
    </row>
    <row r="17" spans="2:14" ht="15.6" x14ac:dyDescent="0.3">
      <c r="B17" s="6">
        <v>4</v>
      </c>
      <c r="C17" s="7" t="s">
        <v>18</v>
      </c>
      <c r="D17" s="8" t="str">
        <f t="shared" si="0"/>
        <v/>
      </c>
      <c r="E17" s="8"/>
      <c r="F17" s="8" t="str">
        <f t="shared" si="1"/>
        <v/>
      </c>
      <c r="G17" s="8"/>
      <c r="H17" s="8" t="str">
        <f t="shared" ref="H17" si="6">IF(OR(I17="-",I17=0),"",IF(AND(I17&gt;=1,I17&lt;=3),"baja",IF(AND(I17&gt;3,I17&lt;=5),"media",IF(I17&gt;=6,"alta",""))))</f>
        <v/>
      </c>
      <c r="I17" s="8"/>
      <c r="N17" s="13"/>
    </row>
    <row r="18" spans="2:14" ht="15.6" x14ac:dyDescent="0.3">
      <c r="B18" s="10">
        <v>5</v>
      </c>
      <c r="C18" s="11" t="s">
        <v>19</v>
      </c>
      <c r="D18" s="12" t="str">
        <f t="shared" si="0"/>
        <v/>
      </c>
      <c r="E18" s="12"/>
      <c r="F18" s="12" t="str">
        <f t="shared" si="1"/>
        <v/>
      </c>
      <c r="G18" s="12"/>
      <c r="H18" s="12" t="str">
        <f t="shared" ref="H18" si="7">IF(OR(I18="-",I18=0),"",IF(AND(I18&gt;=1,I18&lt;=3),"baja",IF(AND(I18&gt;3,I18&lt;=5),"media",IF(I18&gt;=6,"alta",""))))</f>
        <v/>
      </c>
      <c r="I18" s="12"/>
      <c r="N18" s="13"/>
    </row>
    <row r="19" spans="2:14" ht="15.6" x14ac:dyDescent="0.3">
      <c r="B19" s="6">
        <v>6</v>
      </c>
      <c r="C19" s="7" t="s">
        <v>20</v>
      </c>
      <c r="D19" s="8"/>
      <c r="E19" s="8"/>
      <c r="F19" s="8" t="str">
        <f t="shared" si="1"/>
        <v/>
      </c>
      <c r="G19" s="8"/>
      <c r="H19" s="8" t="str">
        <f t="shared" ref="H19" si="8">IF(OR(I19="-",I19=0),"",IF(AND(I19&gt;=1,I19&lt;=3),"baja",IF(AND(I19&gt;3,I19&lt;=5),"media",IF(I19&gt;=6,"alta",""))))</f>
        <v/>
      </c>
      <c r="I19" s="8"/>
      <c r="N19" s="13"/>
    </row>
    <row r="20" spans="2:14" ht="15.6" x14ac:dyDescent="0.3">
      <c r="B20" s="10">
        <v>7</v>
      </c>
      <c r="C20" s="11" t="s">
        <v>21</v>
      </c>
      <c r="D20" s="12" t="s">
        <v>110</v>
      </c>
      <c r="E20" s="12">
        <v>5</v>
      </c>
      <c r="F20" s="12" t="str">
        <f>IF(OR(G20="-",G20=0),"",IF(AND(G20&gt;=1,G20&lt;=4,OR(B20&lt;=7,B20&gt;=18)),"baja",IF(AND(G20&gt;4,G20&lt;=5,B20&gt;=15),"media",IF(AND(G20&gt;3,G20&lt;=5,B20&lt;15),"alta"))))</f>
        <v>baja</v>
      </c>
      <c r="G20" s="48">
        <v>2</v>
      </c>
      <c r="H20" s="12" t="str">
        <f>IF(OR(I20="-",I20=0),"",IF(AND(I20&gt;=1,I20&lt;=3),"baja",IF(AND(I20&gt;3,I20&lt;=5),"media",IF(I20&gt;=6,"alta",""))))</f>
        <v/>
      </c>
      <c r="I20" s="12"/>
    </row>
    <row r="21" spans="2:14" ht="15.6" x14ac:dyDescent="0.3">
      <c r="B21" s="6">
        <v>8</v>
      </c>
      <c r="C21" s="7" t="s">
        <v>22</v>
      </c>
      <c r="D21" s="8" t="s">
        <v>110</v>
      </c>
      <c r="E21" s="48">
        <v>5</v>
      </c>
      <c r="F21" s="8" t="s">
        <v>112</v>
      </c>
      <c r="G21" s="48">
        <v>4</v>
      </c>
      <c r="H21" s="8" t="str">
        <f t="shared" ref="H21" si="9">IF(OR(I21="-",I21=0),"",IF(AND(I21&gt;=1,I21&lt;=3),"baja",IF(AND(I21&gt;3,I21&lt;=5),"media",IF(I21&gt;=6,"alta",""))))</f>
        <v/>
      </c>
      <c r="I21" s="8"/>
    </row>
    <row r="22" spans="2:14" ht="15.6" x14ac:dyDescent="0.3">
      <c r="B22" s="10">
        <v>9</v>
      </c>
      <c r="C22" s="11" t="s">
        <v>23</v>
      </c>
      <c r="D22" s="12" t="s">
        <v>110</v>
      </c>
      <c r="E22" s="48">
        <v>5</v>
      </c>
      <c r="F22" s="12" t="str">
        <f t="shared" ref="F22:F32" si="10">IF(OR(G22="-",G22=0),"",IF(AND(G22&gt;=1,G22&lt;=4,OR(B22&lt;=7,B22&gt;=18)),"baja",IF(AND(G22&gt;4,G22&lt;=5,B22&gt;=15),"media",IF(AND(G22&gt;3,G22&lt;=5,B22&lt;15),"alta"))))</f>
        <v>alta</v>
      </c>
      <c r="G22" s="48">
        <v>4</v>
      </c>
      <c r="H22" s="12" t="str">
        <f t="shared" ref="H22:H31" si="11">IF(OR(I22="-",I22=0),"",IF(AND(I22&gt;=1,I22&lt;=3),"baja",IF(AND(I22&gt;3,I22&lt;=5),"media",IF(I22&gt;=6,"alta",""))))</f>
        <v/>
      </c>
      <c r="I22" s="12"/>
    </row>
    <row r="23" spans="2:14" ht="15.6" x14ac:dyDescent="0.3">
      <c r="B23" s="6">
        <v>10</v>
      </c>
      <c r="C23" s="7" t="s">
        <v>24</v>
      </c>
      <c r="D23" s="8" t="s">
        <v>111</v>
      </c>
      <c r="E23" s="8">
        <v>6</v>
      </c>
      <c r="F23" s="8" t="str">
        <f t="shared" si="10"/>
        <v>alta</v>
      </c>
      <c r="G23" s="48">
        <v>4</v>
      </c>
      <c r="H23" s="8" t="str">
        <f t="shared" si="11"/>
        <v>baja</v>
      </c>
      <c r="I23" s="8">
        <v>2</v>
      </c>
    </row>
    <row r="24" spans="2:14" ht="15.6" x14ac:dyDescent="0.3">
      <c r="B24" s="10">
        <v>11</v>
      </c>
      <c r="C24" s="11" t="s">
        <v>25</v>
      </c>
      <c r="D24" s="12" t="s">
        <v>111</v>
      </c>
      <c r="E24" s="12">
        <v>6</v>
      </c>
      <c r="F24" s="12" t="str">
        <f t="shared" si="10"/>
        <v>alta</v>
      </c>
      <c r="G24" s="48">
        <v>4</v>
      </c>
      <c r="H24" s="12" t="str">
        <f t="shared" si="11"/>
        <v>media</v>
      </c>
      <c r="I24" s="48">
        <v>4</v>
      </c>
    </row>
    <row r="25" spans="2:14" ht="15.6" x14ac:dyDescent="0.3">
      <c r="B25" s="6">
        <v>12</v>
      </c>
      <c r="C25" s="7" t="s">
        <v>26</v>
      </c>
      <c r="D25" s="8" t="s">
        <v>112</v>
      </c>
      <c r="E25" s="8">
        <v>6</v>
      </c>
      <c r="F25" s="8" t="str">
        <f t="shared" si="10"/>
        <v>alta</v>
      </c>
      <c r="G25" s="48">
        <v>4</v>
      </c>
      <c r="H25" s="8" t="s">
        <v>110</v>
      </c>
      <c r="I25" s="48">
        <v>4</v>
      </c>
    </row>
    <row r="26" spans="2:14" ht="15.6" x14ac:dyDescent="0.3">
      <c r="B26" s="10">
        <v>13</v>
      </c>
      <c r="C26" s="11" t="s">
        <v>27</v>
      </c>
      <c r="D26" s="12" t="s">
        <v>112</v>
      </c>
      <c r="E26" s="12">
        <v>6</v>
      </c>
      <c r="F26" s="12" t="s">
        <v>111</v>
      </c>
      <c r="G26" s="48">
        <v>4</v>
      </c>
      <c r="H26" s="12" t="s">
        <v>110</v>
      </c>
      <c r="I26" s="48">
        <v>4</v>
      </c>
    </row>
    <row r="27" spans="2:14" ht="15.6" x14ac:dyDescent="0.3">
      <c r="B27" s="6">
        <v>14</v>
      </c>
      <c r="C27" s="7" t="s">
        <v>28</v>
      </c>
      <c r="D27" s="8" t="s">
        <v>112</v>
      </c>
      <c r="E27" s="8">
        <v>6</v>
      </c>
      <c r="F27" s="8" t="s">
        <v>111</v>
      </c>
      <c r="G27" s="48">
        <v>4</v>
      </c>
      <c r="H27" s="8" t="s">
        <v>110</v>
      </c>
      <c r="I27" s="48">
        <v>4</v>
      </c>
    </row>
    <row r="28" spans="2:14" ht="15.6" x14ac:dyDescent="0.3">
      <c r="B28" s="10">
        <v>15</v>
      </c>
      <c r="C28" s="11" t="s">
        <v>29</v>
      </c>
      <c r="D28" s="12" t="s">
        <v>112</v>
      </c>
      <c r="E28" s="48">
        <v>5</v>
      </c>
      <c r="F28" s="12" t="s">
        <v>111</v>
      </c>
      <c r="G28" s="48">
        <v>4</v>
      </c>
      <c r="H28" s="12" t="s">
        <v>111</v>
      </c>
      <c r="I28" s="48">
        <v>4</v>
      </c>
    </row>
    <row r="29" spans="2:14" ht="15.6" x14ac:dyDescent="0.3">
      <c r="B29" s="6">
        <v>16</v>
      </c>
      <c r="C29" s="7" t="s">
        <v>30</v>
      </c>
      <c r="D29" s="8" t="s">
        <v>110</v>
      </c>
      <c r="E29" s="8">
        <v>5</v>
      </c>
      <c r="F29" s="8" t="s">
        <v>111</v>
      </c>
      <c r="G29" s="48">
        <v>4</v>
      </c>
      <c r="H29" s="8" t="s">
        <v>111</v>
      </c>
      <c r="I29" s="48">
        <v>4</v>
      </c>
    </row>
    <row r="30" spans="2:14" ht="15.6" x14ac:dyDescent="0.3">
      <c r="B30" s="10">
        <v>17</v>
      </c>
      <c r="C30" s="11" t="s">
        <v>31</v>
      </c>
      <c r="D30" s="12" t="s">
        <v>110</v>
      </c>
      <c r="E30" s="12">
        <v>5</v>
      </c>
      <c r="F30" s="12" t="s">
        <v>110</v>
      </c>
      <c r="G30" s="48">
        <v>4</v>
      </c>
      <c r="H30" s="12" t="s">
        <v>111</v>
      </c>
      <c r="I30" s="48">
        <v>4</v>
      </c>
    </row>
    <row r="31" spans="2:14" ht="15.6" x14ac:dyDescent="0.3">
      <c r="B31" s="6">
        <v>18</v>
      </c>
      <c r="C31" s="7" t="s">
        <v>32</v>
      </c>
      <c r="D31" s="8" t="s">
        <v>111</v>
      </c>
      <c r="E31" s="8">
        <v>6</v>
      </c>
      <c r="F31" s="8" t="str">
        <f t="shared" si="10"/>
        <v>baja</v>
      </c>
      <c r="G31" s="8">
        <v>4</v>
      </c>
      <c r="H31" s="8" t="str">
        <f t="shared" si="11"/>
        <v>baja</v>
      </c>
      <c r="I31" s="48">
        <v>3</v>
      </c>
    </row>
    <row r="32" spans="2:14" ht="15.6" x14ac:dyDescent="0.3">
      <c r="B32" s="10">
        <v>19</v>
      </c>
      <c r="C32" s="11" t="s">
        <v>33</v>
      </c>
      <c r="D32" s="12" t="s">
        <v>111</v>
      </c>
      <c r="E32" s="48">
        <v>2</v>
      </c>
      <c r="F32" s="12" t="str">
        <f t="shared" si="10"/>
        <v>baja</v>
      </c>
      <c r="G32" s="12">
        <v>3</v>
      </c>
      <c r="H32" s="12" t="str">
        <f t="shared" ref="H32" si="12">IF(OR(I32="-",I32=0),"",IF(AND(I32&gt;=1,I32&lt;=3),"baja",IF(AND(I32&gt;3,I32&lt;=5),"media",IF(I32&gt;=6,"alta",""))))</f>
        <v/>
      </c>
      <c r="I32" s="12"/>
    </row>
    <row r="33" spans="2:9" ht="15.6" x14ac:dyDescent="0.3">
      <c r="B33" s="6">
        <v>20</v>
      </c>
      <c r="C33" s="7" t="s">
        <v>34</v>
      </c>
      <c r="D33" s="8" t="s">
        <v>112</v>
      </c>
      <c r="E33" s="48">
        <v>0</v>
      </c>
      <c r="F33" s="8" t="str">
        <f t="shared" ref="F33:F36" si="13">IF(OR(G33="-",G33=0),"",IF(AND(G33&gt;=1,G33&lt;=4,OR(B33&lt;=7,B33&gt;=18)),"baja",IF(AND(G33&gt;4,G33&lt;=5,B33&gt;=15),"media",IF(AND(G33&gt;3,G33&lt;=5,B33&lt;15),"alta"))))</f>
        <v/>
      </c>
      <c r="G33" s="8"/>
      <c r="H33" s="8" t="str">
        <f>IF(OR(I33="-",I33=0),"",IF(AND(I33&gt;=1,I33&lt;=3),"baja",IF(AND(I33&gt;3,I33&lt;=5),"media",IF(I33&gt;=6,"alta",""))))</f>
        <v/>
      </c>
      <c r="I33" s="8"/>
    </row>
    <row r="34" spans="2:9" ht="15.6" x14ac:dyDescent="0.3">
      <c r="B34" s="10">
        <v>21</v>
      </c>
      <c r="C34" s="11" t="s">
        <v>35</v>
      </c>
      <c r="D34" s="12" t="str">
        <f>IF(OR(E34="-",E34=0),"",IF(AND(E34&gt;=1,E34&lt;=3),"baja",IF(AND(E34&gt;3,E34&lt;=6,B34&gt;=10,B34&lt;=15),"media","alta")))</f>
        <v/>
      </c>
      <c r="E34" s="12"/>
      <c r="F34" s="12" t="str">
        <f t="shared" si="13"/>
        <v/>
      </c>
      <c r="G34" s="12"/>
      <c r="H34" s="12" t="str">
        <f t="shared" ref="H34" si="14">IF(OR(I34="-",I34=0),"",IF(AND(I34&gt;=1,I34&lt;=3),"baja",IF(AND(I34&gt;3,I34&lt;=5),"media",IF(I34&gt;=6,"alta",""))))</f>
        <v/>
      </c>
      <c r="I34" s="12"/>
    </row>
    <row r="35" spans="2:9" ht="15.6" x14ac:dyDescent="0.3">
      <c r="B35" s="6">
        <v>22</v>
      </c>
      <c r="C35" s="7" t="s">
        <v>36</v>
      </c>
      <c r="D35" s="8" t="str">
        <f>IF(OR(E35="-",E35=0),"",IF(AND(E35&gt;=1,E35&lt;=3),"baja",IF(AND(E35&gt;3,E35&lt;=6,B35&gt;=10,B35&lt;=15),"media","alta")))</f>
        <v/>
      </c>
      <c r="E35" s="8"/>
      <c r="F35" s="8" t="str">
        <f t="shared" si="13"/>
        <v/>
      </c>
      <c r="G35" s="8"/>
      <c r="H35" s="8" t="str">
        <f t="shared" ref="H35" si="15">IF(OR(I35="-",I35=0),"",IF(AND(I35&gt;=1,I35&lt;=3),"baja",IF(AND(I35&gt;3,I35&lt;=5),"media",IF(I35&gt;=6,"alta",""))))</f>
        <v/>
      </c>
      <c r="I35" s="8"/>
    </row>
    <row r="36" spans="2:9" ht="15.6" x14ac:dyDescent="0.3">
      <c r="B36" s="10">
        <v>23</v>
      </c>
      <c r="C36" s="11" t="s">
        <v>37</v>
      </c>
      <c r="D36" s="12" t="str">
        <f t="shared" ref="D36" si="16">IF(OR(E36="-",E36=0),"",IF(AND(E36&gt;=1,E36&lt;=3),"baja",IF(AND(E36&gt;3,E36&lt;=6,B36&gt;=10,B36&lt;=15),"media","alta")))</f>
        <v/>
      </c>
      <c r="E36" s="12"/>
      <c r="F36" s="12" t="str">
        <f t="shared" si="13"/>
        <v/>
      </c>
      <c r="G36" s="12"/>
      <c r="H36" s="12" t="str">
        <f t="shared" ref="H36" si="17">IF(OR(I36="-",I36=0),"",IF(AND(I36&gt;=1,I36&lt;=3),"baja",IF(AND(I36&gt;3,I36&lt;=5),"media",IF(I36&gt;=6,"alta",""))))</f>
        <v/>
      </c>
      <c r="I36" s="12"/>
    </row>
    <row r="37" spans="2:9" ht="15.6" x14ac:dyDescent="0.3">
      <c r="B37" s="6" t="s">
        <v>38</v>
      </c>
      <c r="C37" s="7"/>
      <c r="D37" s="14"/>
      <c r="E37" s="14">
        <f>+IF(SUM(E13:E36)=0,"",SUM(E13:E36))</f>
        <v>68</v>
      </c>
      <c r="F37" s="14"/>
      <c r="G37" s="14">
        <f>+IF(SUM(G13:G36)=0,"",SUM(G13:G36))</f>
        <v>49</v>
      </c>
      <c r="H37" s="14"/>
      <c r="I37" s="14">
        <f>+IF(SUM(I13:I36)=0,"",SUM(I13:I36))</f>
        <v>33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4" priority="5">
      <formula>D7=""</formula>
    </cfRule>
  </conditionalFormatting>
  <conditionalFormatting sqref="E7">
    <cfRule type="expression" dxfId="13" priority="4">
      <formula>E7=""</formula>
    </cfRule>
  </conditionalFormatting>
  <conditionalFormatting sqref="F7">
    <cfRule type="expression" dxfId="12" priority="3">
      <formula>F7=""</formula>
    </cfRule>
  </conditionalFormatting>
  <conditionalFormatting sqref="C7">
    <cfRule type="expression" dxfId="11" priority="2">
      <formula>C7=""</formula>
    </cfRule>
  </conditionalFormatting>
  <conditionalFormatting sqref="B7">
    <cfRule type="expression" dxfId="10" priority="1">
      <formula>B7=""</formula>
    </cfRule>
  </conditionalFormatting>
  <printOptions horizontalCentered="1"/>
  <pageMargins left="0.7" right="0.7" top="0.75" bottom="0.75" header="0.3" footer="0.3"/>
  <pageSetup paperSize="169" scale="88" orientation="landscape" r:id="rId1"/>
  <headerFooter>
    <oddHeader>&amp;C&amp;F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6">
    <tabColor rgb="FF00B050"/>
    <pageSetUpPr fitToPage="1"/>
  </sheetPr>
  <dimension ref="B2:N37"/>
  <sheetViews>
    <sheetView zoomScale="70" zoomScaleNormal="70" workbookViewId="0">
      <selection activeCell="K15" sqref="K15"/>
    </sheetView>
  </sheetViews>
  <sheetFormatPr baseColWidth="10" defaultRowHeight="14.4" x14ac:dyDescent="0.3"/>
  <cols>
    <col min="1" max="1" width="4.6640625" customWidth="1"/>
    <col min="2" max="9" width="15.6640625" customWidth="1"/>
  </cols>
  <sheetData>
    <row r="2" spans="2:14" ht="22.2" x14ac:dyDescent="0.3">
      <c r="B2" s="69" t="str">
        <f>"PROGRAMA DE OPERACIÓN DEL SERVICIO ("&amp;B7&amp;" - "&amp;C7&amp;")"</f>
        <v>PROGRAMA DE OPERACIÓN DEL SERVICIO (2E - Ida)</v>
      </c>
      <c r="C2" s="69"/>
      <c r="D2" s="69"/>
      <c r="E2" s="69"/>
      <c r="F2" s="69"/>
      <c r="G2" s="69"/>
      <c r="H2" s="69"/>
      <c r="I2" s="69"/>
    </row>
    <row r="4" spans="2:14" s="1" customFormat="1" x14ac:dyDescent="0.3">
      <c r="B4" s="1" t="s">
        <v>0</v>
      </c>
    </row>
    <row r="6" spans="2:14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3">
      <c r="B7" s="4" t="s">
        <v>121</v>
      </c>
      <c r="C7" s="4" t="s">
        <v>43</v>
      </c>
      <c r="D7" s="4" t="s">
        <v>41</v>
      </c>
      <c r="E7" s="4" t="s">
        <v>40</v>
      </c>
      <c r="F7" s="4" t="s">
        <v>42</v>
      </c>
      <c r="G7" s="3"/>
    </row>
    <row r="9" spans="2:14" s="1" customFormat="1" x14ac:dyDescent="0.3">
      <c r="B9" s="1" t="s">
        <v>6</v>
      </c>
    </row>
    <row r="11" spans="2:14" ht="22.5" customHeight="1" x14ac:dyDescent="0.3">
      <c r="B11" s="77" t="s">
        <v>7</v>
      </c>
      <c r="C11" s="77" t="s">
        <v>8</v>
      </c>
      <c r="D11" s="78" t="s">
        <v>9</v>
      </c>
      <c r="E11" s="78"/>
      <c r="F11" s="78" t="s">
        <v>10</v>
      </c>
      <c r="G11" s="78"/>
      <c r="H11" s="78" t="s">
        <v>11</v>
      </c>
      <c r="I11" s="78"/>
    </row>
    <row r="12" spans="2:14" ht="28.8" x14ac:dyDescent="0.3">
      <c r="B12" s="77"/>
      <c r="C12" s="77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3">
      <c r="B13" s="6">
        <v>0</v>
      </c>
      <c r="C13" s="7" t="s">
        <v>14</v>
      </c>
      <c r="D13" s="8" t="str">
        <f t="shared" ref="D13:D19" si="0">IF(OR(E13="-",E13=0),"",IF(AND(E13&gt;=1,E13&lt;=3,B13&gt;=16),"baja",IF(AND(E13&gt;1,E13&lt;=3,B13&gt;=9,B13&lt;16),"media",IF(AND(E13&gt;=3,B13&lt;=8),"alta",""))))</f>
        <v/>
      </c>
      <c r="E13" s="9"/>
      <c r="F13" s="8" t="str">
        <f>IF(OR(G13="-",G13=0),"",IF(AND(G13&gt;=1,G13&lt;=3,D13&gt;=16),"baja",IF(AND(G13&gt;1,G13&lt;=3,D13&gt;=10,D13&lt;16),"media",IF(AND(G13&gt;=3,D13&lt;=9),"alta",""))))</f>
        <v/>
      </c>
      <c r="G13" s="8"/>
      <c r="H13" s="8" t="str">
        <f>IF(OR(I13="-",I13=0),"",IF(AND(I13&gt;=1,I13&lt;=3,F13&gt;=16),"baja",IF(AND(I13&gt;1,I13&lt;=3,F13&gt;=10,F13&lt;16),"media",IF(AND(I13&gt;=3,F13&lt;=9),"alta",""))))</f>
        <v/>
      </c>
      <c r="I13" s="8"/>
    </row>
    <row r="14" spans="2:14" ht="15.6" x14ac:dyDescent="0.3">
      <c r="B14" s="10">
        <v>1</v>
      </c>
      <c r="C14" s="11" t="s">
        <v>15</v>
      </c>
      <c r="D14" s="12" t="str">
        <f t="shared" si="0"/>
        <v/>
      </c>
      <c r="E14" s="12"/>
      <c r="F14" s="12" t="str">
        <f t="shared" ref="F14:H36" si="1">IF(OR(G14="-",G14=0),"",IF(AND(G14&gt;=1,G14&lt;=3,D14&gt;=16),"baja",IF(AND(G14&gt;1,G14&lt;=3,D14&gt;=10,D14&lt;16),"media",IF(AND(G14&gt;=3,D14&lt;=9),"alta",""))))</f>
        <v/>
      </c>
      <c r="G14" s="12"/>
      <c r="H14" s="12" t="str">
        <f t="shared" si="1"/>
        <v/>
      </c>
      <c r="I14" s="12"/>
      <c r="N14" s="13"/>
    </row>
    <row r="15" spans="2:14" ht="15.6" x14ac:dyDescent="0.3">
      <c r="B15" s="6">
        <v>2</v>
      </c>
      <c r="C15" s="7" t="s">
        <v>16</v>
      </c>
      <c r="D15" s="8" t="str">
        <f t="shared" si="0"/>
        <v/>
      </c>
      <c r="E15" s="8"/>
      <c r="F15" s="8" t="str">
        <f t="shared" si="1"/>
        <v/>
      </c>
      <c r="G15" s="8"/>
      <c r="H15" s="8" t="str">
        <f t="shared" si="1"/>
        <v/>
      </c>
      <c r="I15" s="8"/>
      <c r="N15" s="13"/>
    </row>
    <row r="16" spans="2:14" ht="15.6" x14ac:dyDescent="0.3">
      <c r="B16" s="10">
        <v>3</v>
      </c>
      <c r="C16" s="11" t="s">
        <v>17</v>
      </c>
      <c r="D16" s="12" t="str">
        <f t="shared" si="0"/>
        <v/>
      </c>
      <c r="E16" s="12"/>
      <c r="F16" s="12" t="str">
        <f t="shared" si="1"/>
        <v/>
      </c>
      <c r="G16" s="12"/>
      <c r="H16" s="12" t="str">
        <f t="shared" si="1"/>
        <v/>
      </c>
      <c r="I16" s="12"/>
      <c r="N16" s="13"/>
    </row>
    <row r="17" spans="2:14" ht="15.6" x14ac:dyDescent="0.3">
      <c r="B17" s="6">
        <v>4</v>
      </c>
      <c r="C17" s="7" t="s">
        <v>18</v>
      </c>
      <c r="D17" s="8" t="str">
        <f t="shared" si="0"/>
        <v/>
      </c>
      <c r="E17" s="8"/>
      <c r="F17" s="8" t="str">
        <f t="shared" si="1"/>
        <v/>
      </c>
      <c r="G17" s="8"/>
      <c r="H17" s="8" t="str">
        <f t="shared" si="1"/>
        <v/>
      </c>
      <c r="I17" s="8"/>
      <c r="N17" s="13"/>
    </row>
    <row r="18" spans="2:14" ht="15.6" x14ac:dyDescent="0.3">
      <c r="B18" s="10">
        <v>5</v>
      </c>
      <c r="C18" s="11" t="s">
        <v>19</v>
      </c>
      <c r="D18" s="12" t="str">
        <f t="shared" si="0"/>
        <v/>
      </c>
      <c r="E18" s="12"/>
      <c r="F18" s="12" t="str">
        <f t="shared" si="1"/>
        <v/>
      </c>
      <c r="G18" s="12"/>
      <c r="H18" s="12" t="str">
        <f t="shared" si="1"/>
        <v/>
      </c>
      <c r="I18" s="12"/>
      <c r="N18" s="13"/>
    </row>
    <row r="19" spans="2:14" ht="15.6" x14ac:dyDescent="0.3">
      <c r="B19" s="6">
        <v>6</v>
      </c>
      <c r="C19" s="7" t="s">
        <v>20</v>
      </c>
      <c r="D19" s="8" t="str">
        <f t="shared" si="0"/>
        <v/>
      </c>
      <c r="E19" s="8"/>
      <c r="F19" s="8" t="str">
        <f t="shared" si="1"/>
        <v/>
      </c>
      <c r="G19" s="8"/>
      <c r="H19" s="8" t="str">
        <f t="shared" si="1"/>
        <v/>
      </c>
      <c r="I19" s="8"/>
      <c r="N19" s="13"/>
    </row>
    <row r="20" spans="2:14" ht="15.6" x14ac:dyDescent="0.3">
      <c r="B20" s="10">
        <v>7</v>
      </c>
      <c r="C20" s="11" t="s">
        <v>21</v>
      </c>
      <c r="D20" s="12" t="s">
        <v>119</v>
      </c>
      <c r="E20" s="48">
        <v>2</v>
      </c>
      <c r="F20" s="12" t="str">
        <f t="shared" si="1"/>
        <v/>
      </c>
      <c r="G20" s="12"/>
      <c r="H20" s="12" t="str">
        <f t="shared" si="1"/>
        <v/>
      </c>
      <c r="I20" s="12"/>
    </row>
    <row r="21" spans="2:14" ht="15.6" x14ac:dyDescent="0.3">
      <c r="B21" s="6">
        <v>8</v>
      </c>
      <c r="C21" s="7" t="s">
        <v>22</v>
      </c>
      <c r="D21" s="8" t="s">
        <v>119</v>
      </c>
      <c r="E21" s="48">
        <v>2</v>
      </c>
      <c r="F21" s="8" t="str">
        <f t="shared" si="1"/>
        <v/>
      </c>
      <c r="G21" s="8"/>
      <c r="H21" s="8" t="str">
        <f t="shared" si="1"/>
        <v/>
      </c>
      <c r="I21" s="8"/>
    </row>
    <row r="22" spans="2:14" ht="15.6" x14ac:dyDescent="0.3">
      <c r="B22" s="10">
        <v>9</v>
      </c>
      <c r="C22" s="11" t="s">
        <v>23</v>
      </c>
      <c r="D22" s="12" t="str">
        <f t="shared" ref="D22:D36" si="2">IF(OR(E22="-",E22=0),"",IF(AND(E22&gt;=1,E22&lt;=3,B22&gt;=16),"baja",IF(AND(E22&gt;1,E22&lt;=3,B22&gt;=9,B22&lt;16),"media",IF(AND(E22&gt;=3,B22&lt;=8),"alta",""))))</f>
        <v/>
      </c>
      <c r="E22" s="12"/>
      <c r="F22" s="12" t="str">
        <f t="shared" si="1"/>
        <v/>
      </c>
      <c r="G22" s="12"/>
      <c r="H22" s="12" t="str">
        <f t="shared" si="1"/>
        <v/>
      </c>
      <c r="I22" s="12"/>
    </row>
    <row r="23" spans="2:14" ht="15.6" x14ac:dyDescent="0.3">
      <c r="B23" s="6">
        <v>10</v>
      </c>
      <c r="C23" s="7" t="s">
        <v>24</v>
      </c>
      <c r="D23" s="8" t="str">
        <f t="shared" si="2"/>
        <v/>
      </c>
      <c r="E23" s="8"/>
      <c r="F23" s="8" t="str">
        <f t="shared" si="1"/>
        <v/>
      </c>
      <c r="G23" s="8"/>
      <c r="H23" s="8" t="str">
        <f t="shared" si="1"/>
        <v/>
      </c>
      <c r="I23" s="8"/>
    </row>
    <row r="24" spans="2:14" ht="15.6" x14ac:dyDescent="0.3">
      <c r="B24" s="10">
        <v>11</v>
      </c>
      <c r="C24" s="11" t="s">
        <v>25</v>
      </c>
      <c r="D24" s="12" t="str">
        <f t="shared" si="2"/>
        <v/>
      </c>
      <c r="E24" s="12"/>
      <c r="F24" s="12" t="str">
        <f t="shared" si="1"/>
        <v/>
      </c>
      <c r="G24" s="12"/>
      <c r="H24" s="12" t="str">
        <f t="shared" si="1"/>
        <v/>
      </c>
      <c r="I24" s="12"/>
    </row>
    <row r="25" spans="2:14" ht="15.6" x14ac:dyDescent="0.3">
      <c r="B25" s="6">
        <v>12</v>
      </c>
      <c r="C25" s="7" t="s">
        <v>26</v>
      </c>
      <c r="D25" s="8" t="str">
        <f t="shared" si="2"/>
        <v/>
      </c>
      <c r="E25" s="8"/>
      <c r="F25" s="8" t="str">
        <f t="shared" si="1"/>
        <v/>
      </c>
      <c r="G25" s="8"/>
      <c r="H25" s="8" t="str">
        <f t="shared" si="1"/>
        <v/>
      </c>
      <c r="I25" s="8"/>
    </row>
    <row r="26" spans="2:14" ht="15.6" x14ac:dyDescent="0.3">
      <c r="B26" s="10">
        <v>13</v>
      </c>
      <c r="C26" s="11" t="s">
        <v>27</v>
      </c>
      <c r="D26" s="12" t="str">
        <f t="shared" si="2"/>
        <v/>
      </c>
      <c r="E26" s="12"/>
      <c r="F26" s="12" t="str">
        <f t="shared" si="1"/>
        <v/>
      </c>
      <c r="G26" s="12"/>
      <c r="H26" s="12" t="str">
        <f t="shared" si="1"/>
        <v/>
      </c>
      <c r="I26" s="12"/>
    </row>
    <row r="27" spans="2:14" ht="15.6" x14ac:dyDescent="0.3">
      <c r="B27" s="6">
        <v>14</v>
      </c>
      <c r="C27" s="7" t="s">
        <v>28</v>
      </c>
      <c r="D27" s="8" t="str">
        <f t="shared" si="2"/>
        <v/>
      </c>
      <c r="E27" s="8"/>
      <c r="F27" s="8" t="str">
        <f t="shared" si="1"/>
        <v/>
      </c>
      <c r="G27" s="8"/>
      <c r="H27" s="8" t="str">
        <f t="shared" si="1"/>
        <v/>
      </c>
      <c r="I27" s="8"/>
    </row>
    <row r="28" spans="2:14" ht="15.6" x14ac:dyDescent="0.3">
      <c r="B28" s="10">
        <v>15</v>
      </c>
      <c r="C28" s="11" t="s">
        <v>29</v>
      </c>
      <c r="D28" s="12" t="str">
        <f t="shared" si="2"/>
        <v>media</v>
      </c>
      <c r="E28" s="48">
        <v>2</v>
      </c>
      <c r="F28" s="12" t="str">
        <f t="shared" si="1"/>
        <v/>
      </c>
      <c r="G28" s="12"/>
      <c r="H28" s="12" t="str">
        <f t="shared" si="1"/>
        <v/>
      </c>
      <c r="I28" s="12"/>
    </row>
    <row r="29" spans="2:14" ht="15.6" x14ac:dyDescent="0.3">
      <c r="B29" s="6">
        <v>16</v>
      </c>
      <c r="C29" s="7" t="s">
        <v>30</v>
      </c>
      <c r="D29" s="8" t="str">
        <f t="shared" si="2"/>
        <v>baja</v>
      </c>
      <c r="E29" s="48">
        <v>2</v>
      </c>
      <c r="F29" s="8" t="str">
        <f t="shared" si="1"/>
        <v/>
      </c>
      <c r="G29" s="8"/>
      <c r="H29" s="8" t="str">
        <f t="shared" si="1"/>
        <v/>
      </c>
      <c r="I29" s="8"/>
    </row>
    <row r="30" spans="2:14" ht="15.6" x14ac:dyDescent="0.3">
      <c r="B30" s="10">
        <v>17</v>
      </c>
      <c r="C30" s="11" t="s">
        <v>31</v>
      </c>
      <c r="D30" s="12" t="str">
        <f t="shared" si="2"/>
        <v/>
      </c>
      <c r="E30" s="12"/>
      <c r="F30" s="12" t="str">
        <f t="shared" si="1"/>
        <v/>
      </c>
      <c r="G30" s="12"/>
      <c r="H30" s="12" t="str">
        <f t="shared" si="1"/>
        <v/>
      </c>
      <c r="I30" s="12"/>
    </row>
    <row r="31" spans="2:14" ht="15.6" x14ac:dyDescent="0.3">
      <c r="B31" s="6">
        <v>18</v>
      </c>
      <c r="C31" s="7" t="s">
        <v>32</v>
      </c>
      <c r="D31" s="8" t="str">
        <f t="shared" si="2"/>
        <v/>
      </c>
      <c r="E31" s="8"/>
      <c r="F31" s="8" t="str">
        <f t="shared" si="1"/>
        <v/>
      </c>
      <c r="G31" s="8"/>
      <c r="H31" s="8" t="str">
        <f t="shared" si="1"/>
        <v/>
      </c>
      <c r="I31" s="8"/>
    </row>
    <row r="32" spans="2:14" ht="15.6" x14ac:dyDescent="0.3">
      <c r="B32" s="10">
        <v>19</v>
      </c>
      <c r="C32" s="11" t="s">
        <v>33</v>
      </c>
      <c r="D32" s="12" t="str">
        <f t="shared" si="2"/>
        <v/>
      </c>
      <c r="E32" s="12"/>
      <c r="F32" s="12" t="str">
        <f t="shared" si="1"/>
        <v/>
      </c>
      <c r="G32" s="12"/>
      <c r="H32" s="12" t="str">
        <f t="shared" si="1"/>
        <v/>
      </c>
      <c r="I32" s="12"/>
    </row>
    <row r="33" spans="2:9" ht="15.6" x14ac:dyDescent="0.3">
      <c r="B33" s="6">
        <v>20</v>
      </c>
      <c r="C33" s="7" t="s">
        <v>34</v>
      </c>
      <c r="D33" s="8" t="str">
        <f t="shared" si="2"/>
        <v/>
      </c>
      <c r="E33" s="8"/>
      <c r="F33" s="8" t="str">
        <f t="shared" si="1"/>
        <v/>
      </c>
      <c r="G33" s="8"/>
      <c r="H33" s="8" t="str">
        <f t="shared" si="1"/>
        <v/>
      </c>
      <c r="I33" s="8"/>
    </row>
    <row r="34" spans="2:9" ht="15.6" x14ac:dyDescent="0.3">
      <c r="B34" s="10">
        <v>21</v>
      </c>
      <c r="C34" s="11" t="s">
        <v>35</v>
      </c>
      <c r="D34" s="12" t="str">
        <f t="shared" si="2"/>
        <v/>
      </c>
      <c r="E34" s="12"/>
      <c r="F34" s="12" t="str">
        <f t="shared" si="1"/>
        <v/>
      </c>
      <c r="G34" s="12"/>
      <c r="H34" s="12" t="str">
        <f t="shared" si="1"/>
        <v/>
      </c>
      <c r="I34" s="12"/>
    </row>
    <row r="35" spans="2:9" ht="15.6" x14ac:dyDescent="0.3">
      <c r="B35" s="6">
        <v>22</v>
      </c>
      <c r="C35" s="7" t="s">
        <v>36</v>
      </c>
      <c r="D35" s="8" t="str">
        <f t="shared" si="2"/>
        <v/>
      </c>
      <c r="E35" s="8"/>
      <c r="F35" s="8" t="str">
        <f t="shared" si="1"/>
        <v/>
      </c>
      <c r="G35" s="8"/>
      <c r="H35" s="8" t="str">
        <f t="shared" si="1"/>
        <v/>
      </c>
      <c r="I35" s="8"/>
    </row>
    <row r="36" spans="2:9" ht="15.6" x14ac:dyDescent="0.3">
      <c r="B36" s="10">
        <v>23</v>
      </c>
      <c r="C36" s="11" t="s">
        <v>37</v>
      </c>
      <c r="D36" s="12" t="str">
        <f t="shared" si="2"/>
        <v/>
      </c>
      <c r="E36" s="12"/>
      <c r="F36" s="12" t="str">
        <f t="shared" si="1"/>
        <v/>
      </c>
      <c r="G36" s="12"/>
      <c r="H36" s="12" t="str">
        <f t="shared" si="1"/>
        <v/>
      </c>
      <c r="I36" s="12"/>
    </row>
    <row r="37" spans="2:9" ht="15.6" x14ac:dyDescent="0.3">
      <c r="B37" s="6" t="s">
        <v>38</v>
      </c>
      <c r="C37" s="7"/>
      <c r="D37" s="14"/>
      <c r="E37" s="14">
        <f>+IF(SUM(E13:E36)=0,"",SUM(E13:E36))</f>
        <v>8</v>
      </c>
      <c r="F37" s="14"/>
      <c r="G37" s="14" t="str">
        <f>+IF(SUM(G13:G36)=0,"",SUM(G13:G36))</f>
        <v/>
      </c>
      <c r="H37" s="14"/>
      <c r="I37" s="14" t="str">
        <f>+IF(SUM(I13:I36)=0,"",SUM(I13:I36))</f>
        <v/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9" priority="5">
      <formula>D7=""</formula>
    </cfRule>
  </conditionalFormatting>
  <conditionalFormatting sqref="E7">
    <cfRule type="expression" dxfId="8" priority="4">
      <formula>E7=""</formula>
    </cfRule>
  </conditionalFormatting>
  <conditionalFormatting sqref="F7">
    <cfRule type="expression" dxfId="7" priority="3">
      <formula>F7=""</formula>
    </cfRule>
  </conditionalFormatting>
  <conditionalFormatting sqref="C7">
    <cfRule type="expression" dxfId="6" priority="2">
      <formula>C7=""</formula>
    </cfRule>
  </conditionalFormatting>
  <conditionalFormatting sqref="B7">
    <cfRule type="expression" dxfId="5" priority="1">
      <formula>B7=""</formula>
    </cfRule>
  </conditionalFormatting>
  <printOptions horizontalCentered="1"/>
  <pageMargins left="0.7" right="0.7" top="0.75" bottom="0.75" header="0.3" footer="0.3"/>
  <pageSetup paperSize="169" scale="88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TAPA</vt:lpstr>
      <vt:lpstr>Operador L2</vt:lpstr>
      <vt:lpstr>D 2-I</vt:lpstr>
      <vt:lpstr>D 2-R</vt:lpstr>
      <vt:lpstr>D 2E-I</vt:lpstr>
      <vt:lpstr>D 2E-R</vt:lpstr>
      <vt:lpstr>2-I</vt:lpstr>
      <vt:lpstr>2-R</vt:lpstr>
      <vt:lpstr>2E-I</vt:lpstr>
      <vt:lpstr>2E-R</vt:lpstr>
      <vt:lpstr>'2E-I'!Área_de_impresión</vt:lpstr>
      <vt:lpstr>'2E-R'!Área_de_impresión</vt:lpstr>
      <vt:lpstr>'2-I'!Área_de_impresión</vt:lpstr>
      <vt:lpstr>'2-R'!Área_de_impresión</vt:lpstr>
      <vt:lpstr>'D 2E-I'!Área_de_impresión</vt:lpstr>
      <vt:lpstr>'D 2E-R'!Área_de_impresión</vt:lpstr>
      <vt:lpstr>'D 2-I'!Área_de_impresión</vt:lpstr>
      <vt:lpstr>'D 2-R'!Área_de_impresión</vt:lpstr>
      <vt:lpstr>'Operador L2'!Área_de_impresión</vt:lpstr>
      <vt:lpstr>'Operador L2'!Títulos_a_imprimir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Andrés Barahona Faúndez</dc:creator>
  <cp:lastModifiedBy>Daniela Devoto</cp:lastModifiedBy>
  <cp:lastPrinted>2016-05-24T18:54:27Z</cp:lastPrinted>
  <dcterms:created xsi:type="dcterms:W3CDTF">2016-05-11T15:25:54Z</dcterms:created>
  <dcterms:modified xsi:type="dcterms:W3CDTF">2020-03-23T15:47:57Z</dcterms:modified>
</cp:coreProperties>
</file>