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gbarahona\Dropbox\Revision acreditación 2\Operación zonas reguladas\Operación Castro L2\PO\POR\201902\A1\"/>
    </mc:Choice>
  </mc:AlternateContent>
  <bookViews>
    <workbookView xWindow="12015" yWindow="225" windowWidth="11985" windowHeight="9705" tabRatio="800" activeTab="1"/>
  </bookViews>
  <sheets>
    <sheet name="TAPA" sheetId="15" r:id="rId1"/>
    <sheet name="Operador L2" sheetId="14" r:id="rId2"/>
    <sheet name="4-I" sheetId="3" r:id="rId3"/>
    <sheet name="4-R" sheetId="2" r:id="rId4"/>
  </sheets>
  <definedNames>
    <definedName name="_xlnm.Print_Area" localSheetId="2">'4-I'!$B$2:$I$37</definedName>
    <definedName name="_xlnm.Print_Area" localSheetId="3">'4-R'!$B$2:$I$37</definedName>
    <definedName name="_xlnm.Print_Area" localSheetId="1">'Operador L2'!$B$2:$J$35</definedName>
    <definedName name="_xlnm.Print_Titles" localSheetId="1">'Operador L2'!$31:$31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4" l="1"/>
  <c r="D33" i="3" l="1"/>
  <c r="D11" i="2" l="1"/>
  <c r="L4" i="14" l="1"/>
  <c r="L4" i="15" l="1"/>
  <c r="L32" i="14" l="1"/>
  <c r="L33" i="14"/>
  <c r="I11" i="14" l="1"/>
  <c r="D10" i="14"/>
  <c r="D13" i="14" l="1"/>
  <c r="C4" i="14" l="1"/>
  <c r="B4" i="15"/>
  <c r="E37" i="3" l="1"/>
  <c r="E37" i="2" l="1"/>
  <c r="D36" i="2" l="1"/>
  <c r="D35" i="2"/>
  <c r="D34" i="2"/>
  <c r="D33" i="2"/>
  <c r="D20" i="2"/>
  <c r="D19" i="2"/>
  <c r="D18" i="2"/>
  <c r="D17" i="2"/>
  <c r="D16" i="2"/>
  <c r="D15" i="2"/>
  <c r="D14" i="2"/>
  <c r="D13" i="2"/>
  <c r="D36" i="3"/>
  <c r="D35" i="3"/>
  <c r="D34" i="3"/>
  <c r="D20" i="3"/>
  <c r="D19" i="3"/>
  <c r="D18" i="3"/>
  <c r="D17" i="3"/>
  <c r="D16" i="3"/>
  <c r="D15" i="3"/>
  <c r="D14" i="3"/>
  <c r="D13" i="3"/>
  <c r="B2" i="3" l="1"/>
  <c r="B2" i="2"/>
</calcChain>
</file>

<file path=xl/sharedStrings.xml><?xml version="1.0" encoding="utf-8"?>
<sst xmlns="http://schemas.openxmlformats.org/spreadsheetml/2006/main" count="152" uniqueCount="84">
  <si>
    <t>1. Descripción del Servicio</t>
  </si>
  <si>
    <t>Servicio</t>
  </si>
  <si>
    <t>Sentido</t>
  </si>
  <si>
    <t>Origen</t>
  </si>
  <si>
    <t>Destino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</si>
  <si>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</si>
  <si>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</si>
  <si>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</si>
  <si>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</si>
  <si>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</si>
  <si>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</si>
  <si>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</si>
  <si>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</si>
  <si>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</si>
  <si>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</si>
  <si>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</si>
  <si>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</si>
  <si>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</si>
  <si>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</si>
  <si>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</si>
  <si>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</si>
  <si>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</si>
  <si>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</si>
  <si>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</si>
  <si>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</si>
  <si>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</si>
  <si>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</si>
  <si>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</si>
  <si>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</si>
  <si>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</si>
  <si>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</si>
  <si>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</si>
  <si>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</si>
  <si>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</si>
  <si>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</si>
  <si>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</si>
  <si>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Regreso</t>
  </si>
  <si>
    <t>Llau Llao</t>
  </si>
  <si>
    <t>G. Riveros</t>
  </si>
  <si>
    <t>Ida</t>
  </si>
  <si>
    <t>RESUMEN PROGRAMA DE OPERACIÓN</t>
  </si>
  <si>
    <t>CÓDIGO</t>
  </si>
  <si>
    <t>1. Descripción del Programa de Operación</t>
  </si>
  <si>
    <t>TIPO</t>
  </si>
  <si>
    <t>ESTACIONALIDAD</t>
  </si>
  <si>
    <t>REGIÓN</t>
  </si>
  <si>
    <t>DETALLE Estacionalidad</t>
  </si>
  <si>
    <t>PERÍMETRO</t>
  </si>
  <si>
    <t>MODIFICA SUBSIDIO</t>
  </si>
  <si>
    <t>UNIDAD DE NEGOCIO</t>
  </si>
  <si>
    <t>CORRELATIVO</t>
  </si>
  <si>
    <t>FECHA INICIO</t>
  </si>
  <si>
    <t>FECHA FIN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</si>
  <si>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</si>
  <si>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</si>
  <si>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</si>
  <si>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</si>
  <si>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</si>
  <si>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</si>
  <si>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</si>
  <si>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</si>
  <si>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</si>
  <si>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</si>
  <si>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</si>
  <si>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Longitud (KM)</t>
  </si>
  <si>
    <t>Adjunta KMZ</t>
  </si>
  <si>
    <t>X</t>
  </si>
  <si>
    <t>NO</t>
  </si>
  <si>
    <t>SI</t>
  </si>
  <si>
    <t>Realizado por</t>
  </si>
  <si>
    <t>Revisado por</t>
  </si>
  <si>
    <t>L2</t>
  </si>
  <si>
    <t>Julio Orlando Hernández López</t>
  </si>
  <si>
    <t>9.444.688-0</t>
  </si>
  <si>
    <t>Estival</t>
  </si>
  <si>
    <t>16.158.948-9</t>
  </si>
  <si>
    <t xml:space="preserve">Andrea Hernández </t>
  </si>
  <si>
    <t>Jose Miguel Sepúlveda</t>
  </si>
  <si>
    <t>baja</t>
  </si>
  <si>
    <t>CASTRO L2</t>
  </si>
  <si>
    <t>KM Antiguos</t>
  </si>
  <si>
    <r>
      <rPr>
        <sz val="11"/>
        <color theme="1"/>
        <rFont val="Calibri"/>
        <family val="2"/>
      </rPr>
      <t>Δ</t>
    </r>
    <r>
      <rPr>
        <sz val="7.7"/>
        <color theme="1"/>
        <rFont val="Trebuchet MS"/>
        <family val="2"/>
      </rPr>
      <t xml:space="preserve"> KM</t>
    </r>
  </si>
  <si>
    <t>POR</t>
  </si>
  <si>
    <t>ID_Servicio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</si>
</sst>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4"/>
      <color theme="1"/>
      <name val="Trebuchet MS"/>
      <family val="2"/>
    </font>
    <font>
      <u/>
      <sz val="11"/>
      <color theme="1"/>
      <name val="Trebuchet MS"/>
      <family val="2"/>
    </font>
    <font>
      <b/>
      <sz val="12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sz val="11"/>
      <color rgb="FF000000"/>
      <name val="Calibri"/>
      <family val="2"/>
      <scheme val="minor"/>
    </font>
    <font>
      <sz val="11"/>
      <color theme="0"/>
      <name val="Trebuchet MS"/>
      <family val="2"/>
    </font>
    <font>
      <u/>
      <sz val="11"/>
      <color theme="0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</font>
    <font>
      <sz val="7.7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2" xfId="0" applyFont="1" applyFill="1" applyBorder="1" applyAlignme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7" fillId="6" borderId="1" xfId="0" applyFont="1" applyFill="1" applyBorder="1" applyAlignment="1">
      <alignment horizontal="left"/>
    </xf>
    <xf numFmtId="0" fontId="14" fillId="0" borderId="0" xfId="0" applyFont="1"/>
    <xf numFmtId="0" fontId="6" fillId="4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14" fontId="15" fillId="0" borderId="0" xfId="0" applyNumberFormat="1" applyFont="1"/>
    <xf numFmtId="14" fontId="16" fillId="0" borderId="0" xfId="0" applyNumberFormat="1" applyFont="1"/>
    <xf numFmtId="0" fontId="6" fillId="4" borderId="1" xfId="0" applyFont="1" applyFill="1" applyBorder="1" applyAlignment="1">
      <alignment horizontal="left"/>
    </xf>
    <xf numFmtId="164" fontId="6" fillId="7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7" borderId="1" xfId="0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52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rgb="FFFFC000"/>
    <pageSetUpPr fitToPage="1"/>
  </sheetPr>
  <dimension ref="A2:L22"/>
  <sheetViews>
    <sheetView zoomScale="70" zoomScaleNormal="70" workbookViewId="0">
      <selection activeCell="I14" sqref="I14"/>
    </sheetView>
  </sheetViews>
  <sheetFormatPr baseColWidth="10" defaultRowHeight="16.5" x14ac:dyDescent="0.3"/>
  <cols>
    <col min="1" max="1" width="3.28515625" customWidth="1"/>
    <col min="2" max="2" width="20" style="14" customWidth="1"/>
    <col min="3" max="4" width="20" style="15" customWidth="1"/>
    <col min="5" max="5" width="8" style="15" customWidth="1"/>
    <col min="6" max="6" width="22.85546875" style="15" customWidth="1"/>
    <col min="7" max="7" width="15.140625" style="15" customWidth="1"/>
    <col min="8" max="9" width="15.140625" style="14" customWidth="1"/>
    <col min="10" max="10" width="8.140625" style="14" customWidth="1"/>
    <col min="11" max="11" width="11.42578125" style="14"/>
    <col min="12" max="12" width="12" style="14" bestFit="1" customWidth="1"/>
    <col min="13" max="16384" width="11.42578125" style="14"/>
  </cols>
  <sheetData>
    <row r="2" spans="1:12" x14ac:dyDescent="0.3">
      <c r="B2"/>
      <c r="C2"/>
      <c r="D2"/>
      <c r="E2"/>
      <c r="F2"/>
      <c r="G2"/>
      <c r="H2"/>
      <c r="I2"/>
      <c r="J2"/>
    </row>
    <row r="3" spans="1:12" customFormat="1" ht="15" x14ac:dyDescent="0.25"/>
    <row r="4" spans="1:12" ht="53.25" customHeight="1" x14ac:dyDescent="0.3">
      <c r="B4" s="44" t="str">
        <f ca="1">+D12&amp;"_"&amp;D13&amp;"_"&amp;D14&amp;"_"&amp;D15&amp;"_"&amp;I12&amp;"_"&amp;YEAR(L4)&amp;"_"&amp;I13</f>
        <v>POR_X_CASTRO L2_L2_Estival_2019_2</v>
      </c>
      <c r="C4" s="44"/>
      <c r="D4" s="44"/>
      <c r="E4" s="44"/>
      <c r="F4" s="44"/>
      <c r="G4" s="44"/>
      <c r="H4" s="44"/>
      <c r="I4" s="44"/>
      <c r="J4" s="44"/>
      <c r="L4" s="32">
        <f ca="1">+TODAY()</f>
        <v>43524</v>
      </c>
    </row>
    <row r="5" spans="1:12" s="27" customFormat="1" ht="15.75" x14ac:dyDescent="0.3">
      <c r="A5" s="26"/>
      <c r="B5"/>
      <c r="C5"/>
      <c r="D5"/>
      <c r="E5"/>
      <c r="F5"/>
      <c r="G5"/>
      <c r="H5"/>
      <c r="I5"/>
      <c r="J5"/>
    </row>
    <row r="6" spans="1:12" s="27" customFormat="1" ht="15.75" x14ac:dyDescent="0.3">
      <c r="A6" s="26"/>
      <c r="B6"/>
      <c r="C6"/>
      <c r="D6"/>
      <c r="E6"/>
      <c r="F6"/>
      <c r="G6"/>
      <c r="H6"/>
      <c r="I6"/>
      <c r="J6"/>
    </row>
    <row r="7" spans="1:12" s="27" customFormat="1" ht="15.75" x14ac:dyDescent="0.3">
      <c r="A7" s="26"/>
      <c r="B7"/>
      <c r="C7"/>
      <c r="D7"/>
      <c r="E7"/>
      <c r="F7"/>
      <c r="G7"/>
      <c r="H7"/>
      <c r="I7"/>
      <c r="J7"/>
    </row>
    <row r="8" spans="1:12" s="27" customFormat="1" ht="15.75" x14ac:dyDescent="0.3">
      <c r="A8" s="26"/>
      <c r="B8"/>
      <c r="C8"/>
      <c r="D8"/>
      <c r="E8"/>
      <c r="F8"/>
      <c r="G8"/>
      <c r="H8"/>
      <c r="I8"/>
      <c r="J8"/>
    </row>
    <row r="9" spans="1:12" s="27" customFormat="1" ht="15.75" x14ac:dyDescent="0.3">
      <c r="A9" s="26"/>
      <c r="B9"/>
      <c r="C9"/>
      <c r="D9"/>
      <c r="E9"/>
      <c r="F9"/>
      <c r="G9"/>
      <c r="H9"/>
      <c r="I9"/>
      <c r="J9"/>
    </row>
    <row r="10" spans="1:12" x14ac:dyDescent="0.3">
      <c r="B10"/>
      <c r="C10"/>
      <c r="D10"/>
      <c r="E10"/>
      <c r="F10"/>
      <c r="G10"/>
      <c r="H10"/>
      <c r="I10"/>
      <c r="J10"/>
    </row>
    <row r="11" spans="1:12" x14ac:dyDescent="0.3">
      <c r="B11"/>
      <c r="C11"/>
      <c r="D11"/>
      <c r="E11"/>
      <c r="F11"/>
      <c r="G11"/>
      <c r="H11"/>
      <c r="I11"/>
      <c r="J11"/>
    </row>
    <row r="12" spans="1:12" customFormat="1" x14ac:dyDescent="0.3">
      <c r="B12" s="42" t="s">
        <v>43</v>
      </c>
      <c r="C12" s="42"/>
      <c r="D12" s="43" t="s">
        <v>82</v>
      </c>
      <c r="E12" s="43"/>
      <c r="G12" s="42" t="s">
        <v>44</v>
      </c>
      <c r="H12" s="42"/>
      <c r="I12" s="43" t="s">
        <v>74</v>
      </c>
      <c r="J12" s="43"/>
    </row>
    <row r="13" spans="1:12" customFormat="1" x14ac:dyDescent="0.3">
      <c r="B13" s="42" t="s">
        <v>45</v>
      </c>
      <c r="C13" s="42"/>
      <c r="D13" s="43" t="s">
        <v>66</v>
      </c>
      <c r="E13" s="43"/>
      <c r="G13" s="42" t="s">
        <v>50</v>
      </c>
      <c r="H13" s="42"/>
      <c r="I13" s="43">
        <v>2</v>
      </c>
      <c r="J13" s="43"/>
    </row>
    <row r="14" spans="1:12" customFormat="1" x14ac:dyDescent="0.3">
      <c r="B14" s="42" t="s">
        <v>47</v>
      </c>
      <c r="C14" s="42"/>
      <c r="D14" s="43" t="s">
        <v>79</v>
      </c>
      <c r="E14" s="43"/>
    </row>
    <row r="15" spans="1:12" x14ac:dyDescent="0.3">
      <c r="B15" s="42" t="s">
        <v>49</v>
      </c>
      <c r="C15" s="42"/>
      <c r="D15" s="43" t="s">
        <v>71</v>
      </c>
      <c r="E15" s="43"/>
    </row>
    <row r="16" spans="1:12" x14ac:dyDescent="0.3">
      <c r="B16" s="20"/>
      <c r="C16" s="20"/>
    </row>
    <row r="17" spans="2:10" x14ac:dyDescent="0.3">
      <c r="B17" s="42" t="s">
        <v>51</v>
      </c>
      <c r="C17" s="42"/>
      <c r="D17" s="35">
        <v>43510</v>
      </c>
      <c r="F17" s="28" t="s">
        <v>69</v>
      </c>
      <c r="G17" s="46" t="s">
        <v>77</v>
      </c>
      <c r="H17" s="46"/>
      <c r="I17" s="46"/>
      <c r="J17" s="46"/>
    </row>
    <row r="18" spans="2:10" x14ac:dyDescent="0.3">
      <c r="B18" s="42" t="s">
        <v>52</v>
      </c>
      <c r="C18" s="42"/>
      <c r="D18" s="35">
        <v>43510</v>
      </c>
      <c r="F18" s="28" t="s">
        <v>70</v>
      </c>
      <c r="G18" s="45"/>
      <c r="H18" s="45"/>
      <c r="I18" s="45"/>
      <c r="J18" s="45"/>
    </row>
    <row r="22" spans="2:10" x14ac:dyDescent="0.3">
      <c r="F22" s="29"/>
    </row>
  </sheetData>
  <mergeCells count="17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</mergeCells>
  <conditionalFormatting sqref="D12:E12">
    <cfRule type="expression" dxfId="51" priority="12">
      <formula>D12=""</formula>
    </cfRule>
  </conditionalFormatting>
  <conditionalFormatting sqref="D13:E13">
    <cfRule type="expression" dxfId="50" priority="11">
      <formula>D13=""</formula>
    </cfRule>
  </conditionalFormatting>
  <conditionalFormatting sqref="D14:E14">
    <cfRule type="expression" dxfId="49" priority="10">
      <formula>D14=""</formula>
    </cfRule>
  </conditionalFormatting>
  <conditionalFormatting sqref="D15:E15">
    <cfRule type="expression" dxfId="48" priority="9">
      <formula>D15=""</formula>
    </cfRule>
  </conditionalFormatting>
  <conditionalFormatting sqref="I12:J12">
    <cfRule type="expression" dxfId="47" priority="8">
      <formula>I12=""</formula>
    </cfRule>
  </conditionalFormatting>
  <conditionalFormatting sqref="I13:J13">
    <cfRule type="expression" dxfId="46" priority="7">
      <formula>I13=""</formula>
    </cfRule>
  </conditionalFormatting>
  <conditionalFormatting sqref="G17:J17">
    <cfRule type="expression" dxfId="45" priority="4">
      <formula>G17=""</formula>
    </cfRule>
  </conditionalFormatting>
  <conditionalFormatting sqref="G18:J18">
    <cfRule type="expression" dxfId="44" priority="3">
      <formula>G18=""</formula>
    </cfRule>
  </conditionalFormatting>
  <conditionalFormatting sqref="D17:D18">
    <cfRule type="expression" dxfId="43" priority="1">
      <formula>D17=""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6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C000"/>
    <pageSetUpPr fitToPage="1"/>
  </sheetPr>
  <dimension ref="A1:L33"/>
  <sheetViews>
    <sheetView tabSelected="1" zoomScale="70" zoomScaleNormal="70" workbookViewId="0">
      <selection activeCell="P27" sqref="P27"/>
    </sheetView>
  </sheetViews>
  <sheetFormatPr baseColWidth="10" defaultRowHeight="16.5" x14ac:dyDescent="0.3"/>
  <cols>
    <col min="1" max="1" width="3.28515625" customWidth="1"/>
    <col min="2" max="3" width="20" style="15" customWidth="1"/>
    <col min="4" max="4" width="20" style="25" customWidth="1"/>
    <col min="5" max="8" width="15.140625" style="15" customWidth="1"/>
    <col min="9" max="9" width="16.140625" style="15" bestFit="1" customWidth="1"/>
    <col min="10" max="10" width="16" style="14" customWidth="1"/>
    <col min="11" max="11" width="11.42578125" style="14" hidden="1" customWidth="1"/>
    <col min="12" max="12" width="12" style="14" hidden="1" customWidth="1"/>
    <col min="13" max="16384" width="11.42578125" style="14"/>
  </cols>
  <sheetData>
    <row r="1" spans="1:12" x14ac:dyDescent="0.3">
      <c r="B1" s="14"/>
      <c r="D1" s="15"/>
      <c r="H1" s="14"/>
      <c r="I1" s="14"/>
    </row>
    <row r="2" spans="1:12" ht="21" x14ac:dyDescent="0.35">
      <c r="B2" s="49" t="s">
        <v>40</v>
      </c>
      <c r="C2" s="49"/>
      <c r="D2" s="49"/>
      <c r="E2" s="49"/>
      <c r="F2" s="49"/>
      <c r="G2" s="49"/>
      <c r="H2" s="49"/>
      <c r="I2" s="49"/>
      <c r="J2" s="49"/>
    </row>
    <row r="3" spans="1:12" customFormat="1" ht="15" x14ac:dyDescent="0.25"/>
    <row r="4" spans="1:12" s="17" customFormat="1" ht="18.75" x14ac:dyDescent="0.3">
      <c r="A4" s="12"/>
      <c r="B4" s="16" t="s">
        <v>41</v>
      </c>
      <c r="C4" s="50" t="str">
        <f ca="1">+D8&amp;"_"&amp;D9&amp;"_"&amp;D10&amp;"_"&amp;D11&amp;"_"&amp;I8&amp;"_"&amp;YEAR(L4)&amp;"_"&amp;I11</f>
        <v>POR_X_CASTRO L2_L2_Estival_2019_2</v>
      </c>
      <c r="D4" s="50"/>
      <c r="E4" s="50"/>
      <c r="F4" s="50"/>
      <c r="G4" s="50"/>
      <c r="H4" s="50"/>
      <c r="I4" s="50"/>
      <c r="J4" s="50"/>
      <c r="L4" s="33">
        <f ca="1">+TODAY()</f>
        <v>43524</v>
      </c>
    </row>
    <row r="5" spans="1:12" x14ac:dyDescent="0.3">
      <c r="B5" s="14"/>
      <c r="D5" s="15"/>
      <c r="H5" s="14"/>
      <c r="I5" s="14"/>
    </row>
    <row r="6" spans="1:12" ht="18" x14ac:dyDescent="0.35">
      <c r="B6" s="18" t="s">
        <v>42</v>
      </c>
      <c r="D6" s="15"/>
      <c r="H6" s="14"/>
      <c r="I6" s="14"/>
    </row>
    <row r="7" spans="1:12" ht="9" customHeight="1" x14ac:dyDescent="0.35">
      <c r="B7" s="18"/>
      <c r="D7" s="15"/>
      <c r="H7" s="14"/>
      <c r="I7" s="14"/>
    </row>
    <row r="8" spans="1:12" x14ac:dyDescent="0.3">
      <c r="B8" s="42" t="s">
        <v>43</v>
      </c>
      <c r="C8" s="42"/>
      <c r="D8" s="43" t="s">
        <v>82</v>
      </c>
      <c r="E8" s="43"/>
      <c r="F8" s="19"/>
      <c r="G8" s="42" t="s">
        <v>44</v>
      </c>
      <c r="H8" s="42"/>
      <c r="I8" s="43" t="s">
        <v>74</v>
      </c>
      <c r="J8" s="43"/>
    </row>
    <row r="9" spans="1:12" x14ac:dyDescent="0.3">
      <c r="B9" s="42" t="s">
        <v>45</v>
      </c>
      <c r="C9" s="42"/>
      <c r="D9" s="43" t="s">
        <v>66</v>
      </c>
      <c r="E9" s="43"/>
      <c r="F9" s="19"/>
      <c r="G9" s="42" t="s">
        <v>46</v>
      </c>
      <c r="H9" s="42"/>
      <c r="I9" s="43"/>
      <c r="J9" s="43"/>
    </row>
    <row r="10" spans="1:12" x14ac:dyDescent="0.3">
      <c r="B10" s="42" t="s">
        <v>47</v>
      </c>
      <c r="C10" s="42"/>
      <c r="D10" s="43" t="str">
        <f>+TAPA!D14</f>
        <v>CASTRO L2</v>
      </c>
      <c r="E10" s="43"/>
      <c r="F10" s="19"/>
      <c r="G10" s="42" t="s">
        <v>48</v>
      </c>
      <c r="H10" s="42"/>
      <c r="I10" s="43" t="s">
        <v>67</v>
      </c>
      <c r="J10" s="43"/>
    </row>
    <row r="11" spans="1:12" x14ac:dyDescent="0.3">
      <c r="B11" s="42" t="s">
        <v>49</v>
      </c>
      <c r="C11" s="42"/>
      <c r="D11" s="43" t="s">
        <v>71</v>
      </c>
      <c r="E11" s="43"/>
      <c r="F11" s="19"/>
      <c r="G11" s="42" t="s">
        <v>50</v>
      </c>
      <c r="H11" s="42"/>
      <c r="I11" s="43">
        <f>+TAPA!I13</f>
        <v>2</v>
      </c>
      <c r="J11" s="43"/>
    </row>
    <row r="12" spans="1:12" customFormat="1" ht="15" x14ac:dyDescent="0.25">
      <c r="B12" s="20"/>
      <c r="C12" s="20"/>
      <c r="D12" s="20"/>
      <c r="E12" s="20"/>
      <c r="F12" s="20"/>
      <c r="G12" s="20"/>
      <c r="H12" s="20"/>
      <c r="I12" s="20"/>
    </row>
    <row r="13" spans="1:12" x14ac:dyDescent="0.3">
      <c r="B13" s="42" t="s">
        <v>51</v>
      </c>
      <c r="C13" s="42"/>
      <c r="D13" s="35">
        <f>+TAPA!D17</f>
        <v>43510</v>
      </c>
      <c r="E13" s="19"/>
      <c r="F13" s="19"/>
      <c r="G13"/>
      <c r="H13"/>
      <c r="I13" s="14"/>
    </row>
    <row r="14" spans="1:12" x14ac:dyDescent="0.3">
      <c r="B14" s="42" t="s">
        <v>52</v>
      </c>
      <c r="C14" s="42"/>
      <c r="D14" s="35">
        <f>+TAPA!D18</f>
        <v>43510</v>
      </c>
      <c r="E14" s="19"/>
      <c r="F14" s="19"/>
      <c r="G14" s="19"/>
      <c r="H14" s="19"/>
      <c r="I14" s="14"/>
    </row>
    <row r="15" spans="1:12" x14ac:dyDescent="0.3">
      <c r="B15" s="14"/>
      <c r="C15" s="14"/>
      <c r="D15" s="14"/>
      <c r="F15" s="14"/>
      <c r="G15" s="14"/>
      <c r="H15" s="14"/>
      <c r="I15" s="14"/>
    </row>
    <row r="16" spans="1:12" ht="18" x14ac:dyDescent="0.35">
      <c r="B16" s="18" t="s">
        <v>53</v>
      </c>
      <c r="D16" s="15"/>
      <c r="G16" s="14"/>
      <c r="H16" s="14"/>
      <c r="I16" s="14"/>
    </row>
    <row r="17" spans="2:12" ht="6.75" customHeight="1" x14ac:dyDescent="0.3">
      <c r="B17" s="14"/>
      <c r="D17" s="15"/>
      <c r="H17" s="14"/>
      <c r="I17" s="14"/>
    </row>
    <row r="18" spans="2:12" x14ac:dyDescent="0.3">
      <c r="B18" s="52" t="s">
        <v>54</v>
      </c>
      <c r="C18" s="53"/>
      <c r="D18" s="54" t="s">
        <v>72</v>
      </c>
      <c r="E18" s="55"/>
      <c r="F18" s="55"/>
      <c r="G18" s="56"/>
      <c r="H18" s="14"/>
      <c r="I18" s="22" t="s">
        <v>55</v>
      </c>
      <c r="J18" s="30" t="s">
        <v>73</v>
      </c>
    </row>
    <row r="19" spans="2:12" x14ac:dyDescent="0.3">
      <c r="B19" s="52" t="s">
        <v>56</v>
      </c>
      <c r="C19" s="53"/>
      <c r="D19" s="54">
        <v>400055</v>
      </c>
      <c r="E19" s="55"/>
      <c r="F19" s="55"/>
      <c r="G19" s="56"/>
      <c r="H19" s="14"/>
      <c r="I19"/>
      <c r="J19"/>
    </row>
    <row r="20" spans="2:12" x14ac:dyDescent="0.3">
      <c r="B20" s="52" t="s">
        <v>57</v>
      </c>
      <c r="C20" s="53"/>
      <c r="D20" s="54" t="s">
        <v>72</v>
      </c>
      <c r="E20" s="55"/>
      <c r="F20" s="55"/>
      <c r="G20" s="56"/>
      <c r="H20" s="14"/>
      <c r="I20" s="22" t="s">
        <v>55</v>
      </c>
      <c r="J20" s="30" t="s">
        <v>73</v>
      </c>
    </row>
    <row r="21" spans="2:12" x14ac:dyDescent="0.3">
      <c r="B21" s="52" t="s">
        <v>58</v>
      </c>
      <c r="C21" s="53"/>
      <c r="D21" s="54" t="s">
        <v>76</v>
      </c>
      <c r="E21" s="55"/>
      <c r="F21" s="55"/>
      <c r="G21" s="56"/>
      <c r="H21" s="14"/>
      <c r="I21" s="22" t="s">
        <v>55</v>
      </c>
      <c r="J21" s="34" t="s">
        <v>75</v>
      </c>
    </row>
    <row r="22" spans="2:12" customFormat="1" ht="15" x14ac:dyDescent="0.25"/>
    <row r="23" spans="2:12" customFormat="1" ht="18" x14ac:dyDescent="0.35">
      <c r="B23" s="18" t="s">
        <v>59</v>
      </c>
    </row>
    <row r="24" spans="2:12" customFormat="1" ht="6.75" customHeight="1" x14ac:dyDescent="0.25"/>
    <row r="25" spans="2:12" x14ac:dyDescent="0.3">
      <c r="B25" s="42" t="s">
        <v>60</v>
      </c>
      <c r="C25" s="42"/>
      <c r="D25" s="21">
        <v>29</v>
      </c>
      <c r="E25"/>
      <c r="F25"/>
      <c r="G25"/>
      <c r="H25"/>
      <c r="I25" s="14"/>
    </row>
    <row r="26" spans="2:12" x14ac:dyDescent="0.3">
      <c r="B26" s="42" t="s">
        <v>61</v>
      </c>
      <c r="C26" s="42"/>
      <c r="D26" s="36">
        <v>36</v>
      </c>
      <c r="H26" s="14"/>
      <c r="I26" s="14"/>
    </row>
    <row r="27" spans="2:12" x14ac:dyDescent="0.3">
      <c r="B27" s="42" t="s">
        <v>62</v>
      </c>
      <c r="C27" s="42"/>
      <c r="D27" s="36">
        <v>20</v>
      </c>
      <c r="H27" s="14"/>
      <c r="I27" s="14"/>
    </row>
    <row r="28" spans="2:12" x14ac:dyDescent="0.3">
      <c r="B28" s="14"/>
      <c r="D28" s="15"/>
      <c r="H28" s="14"/>
      <c r="I28" s="14"/>
    </row>
    <row r="29" spans="2:12" ht="18" x14ac:dyDescent="0.35">
      <c r="B29" s="18" t="s">
        <v>63</v>
      </c>
      <c r="D29" s="15"/>
      <c r="H29" s="14"/>
      <c r="I29" s="14"/>
    </row>
    <row r="30" spans="2:12" ht="7.5" customHeight="1" x14ac:dyDescent="0.3">
      <c r="B30" s="14"/>
      <c r="D30" s="15"/>
      <c r="H30" s="14"/>
      <c r="I30" s="14"/>
    </row>
    <row r="31" spans="2:12" ht="30.75" customHeight="1" x14ac:dyDescent="0.3">
      <c r="B31" s="23" t="s">
        <v>1</v>
      </c>
      <c r="C31" s="23" t="s">
        <v>2</v>
      </c>
      <c r="D31" s="23" t="s">
        <v>64</v>
      </c>
      <c r="E31" s="51" t="s">
        <v>3</v>
      </c>
      <c r="F31" s="51"/>
      <c r="G31" s="51" t="s">
        <v>4</v>
      </c>
      <c r="H31" s="51"/>
      <c r="I31" s="23" t="s">
        <v>65</v>
      </c>
      <c r="J31" s="41" t="s">
        <v>83</v>
      </c>
      <c r="K31" s="37" t="s">
        <v>80</v>
      </c>
      <c r="L31" s="37" t="s">
        <v>81</v>
      </c>
    </row>
    <row r="32" spans="2:12" x14ac:dyDescent="0.3">
      <c r="B32" s="24">
        <v>4</v>
      </c>
      <c r="C32" s="24" t="s">
        <v>39</v>
      </c>
      <c r="D32" s="38">
        <v>8.39</v>
      </c>
      <c r="E32" s="47" t="s">
        <v>38</v>
      </c>
      <c r="F32" s="48"/>
      <c r="G32" s="47" t="s">
        <v>37</v>
      </c>
      <c r="H32" s="48"/>
      <c r="I32" s="24" t="s">
        <v>68</v>
      </c>
      <c r="J32" s="24">
        <v>28</v>
      </c>
      <c r="K32" s="24">
        <v>8.39</v>
      </c>
      <c r="L32" s="24">
        <f t="shared" ref="L32:L33" si="0">+K32-D32</f>
        <v>0</v>
      </c>
    </row>
    <row r="33" spans="2:12" x14ac:dyDescent="0.3">
      <c r="B33" s="24">
        <v>4</v>
      </c>
      <c r="C33" s="24" t="s">
        <v>36</v>
      </c>
      <c r="D33" s="38">
        <v>8.66</v>
      </c>
      <c r="E33" s="47" t="s">
        <v>37</v>
      </c>
      <c r="F33" s="48"/>
      <c r="G33" s="47" t="s">
        <v>38</v>
      </c>
      <c r="H33" s="48"/>
      <c r="I33" s="24" t="s">
        <v>68</v>
      </c>
      <c r="J33" s="24">
        <v>28</v>
      </c>
      <c r="K33" s="39">
        <v>8.73</v>
      </c>
      <c r="L33" s="39">
        <f t="shared" si="0"/>
        <v>7.0000000000000284E-2</v>
      </c>
    </row>
  </sheetData>
  <mergeCells count="37">
    <mergeCell ref="B13:C13"/>
    <mergeCell ref="E31:F31"/>
    <mergeCell ref="G31:H31"/>
    <mergeCell ref="B18:C18"/>
    <mergeCell ref="D18:G18"/>
    <mergeCell ref="B19:C19"/>
    <mergeCell ref="D19:G19"/>
    <mergeCell ref="B20:C20"/>
    <mergeCell ref="D20:G20"/>
    <mergeCell ref="B21:C21"/>
    <mergeCell ref="D21:G21"/>
    <mergeCell ref="B25:C25"/>
    <mergeCell ref="B26:C26"/>
    <mergeCell ref="B27:C27"/>
    <mergeCell ref="D10:E10"/>
    <mergeCell ref="G10:H10"/>
    <mergeCell ref="I10:J10"/>
    <mergeCell ref="B11:C11"/>
    <mergeCell ref="D11:E11"/>
    <mergeCell ref="G11:H11"/>
    <mergeCell ref="I11:J11"/>
    <mergeCell ref="E33:F33"/>
    <mergeCell ref="G32:H32"/>
    <mergeCell ref="G33:H33"/>
    <mergeCell ref="E32:F32"/>
    <mergeCell ref="B2:J2"/>
    <mergeCell ref="C4:J4"/>
    <mergeCell ref="B8:C8"/>
    <mergeCell ref="D8:E8"/>
    <mergeCell ref="G8:H8"/>
    <mergeCell ref="I8:J8"/>
    <mergeCell ref="B14:C14"/>
    <mergeCell ref="B9:C9"/>
    <mergeCell ref="D9:E9"/>
    <mergeCell ref="G9:H9"/>
    <mergeCell ref="I9:J9"/>
    <mergeCell ref="B10:C10"/>
  </mergeCells>
  <conditionalFormatting sqref="D8:E8">
    <cfRule type="expression" dxfId="42" priority="91">
      <formula>D8=""</formula>
    </cfRule>
  </conditionalFormatting>
  <conditionalFormatting sqref="D10:E10">
    <cfRule type="expression" dxfId="41" priority="90">
      <formula>D10=""</formula>
    </cfRule>
  </conditionalFormatting>
  <conditionalFormatting sqref="D11:E11">
    <cfRule type="expression" dxfId="40" priority="89">
      <formula>D11=""</formula>
    </cfRule>
  </conditionalFormatting>
  <conditionalFormatting sqref="I8:J8">
    <cfRule type="expression" dxfId="39" priority="88">
      <formula>I8=""</formula>
    </cfRule>
  </conditionalFormatting>
  <conditionalFormatting sqref="D9:E9">
    <cfRule type="expression" dxfId="38" priority="87">
      <formula>D9=""</formula>
    </cfRule>
  </conditionalFormatting>
  <conditionalFormatting sqref="I9:J9">
    <cfRule type="expression" dxfId="37" priority="86">
      <formula>I9=""</formula>
    </cfRule>
  </conditionalFormatting>
  <conditionalFormatting sqref="I10:J10">
    <cfRule type="expression" dxfId="36" priority="85">
      <formula>I10=""</formula>
    </cfRule>
  </conditionalFormatting>
  <conditionalFormatting sqref="I11:J11">
    <cfRule type="expression" dxfId="35" priority="84">
      <formula>I11=""</formula>
    </cfRule>
  </conditionalFormatting>
  <conditionalFormatting sqref="D25">
    <cfRule type="expression" dxfId="34" priority="83">
      <formula>D25=""</formula>
    </cfRule>
  </conditionalFormatting>
  <conditionalFormatting sqref="D26">
    <cfRule type="expression" dxfId="33" priority="82">
      <formula>D26=""</formula>
    </cfRule>
  </conditionalFormatting>
  <conditionalFormatting sqref="D27">
    <cfRule type="expression" dxfId="32" priority="81">
      <formula>D27=""</formula>
    </cfRule>
  </conditionalFormatting>
  <conditionalFormatting sqref="J21">
    <cfRule type="expression" dxfId="31" priority="74">
      <formula>J21=""</formula>
    </cfRule>
  </conditionalFormatting>
  <conditionalFormatting sqref="D21:G21">
    <cfRule type="expression" dxfId="30" priority="70">
      <formula>D21=""</formula>
    </cfRule>
  </conditionalFormatting>
  <conditionalFormatting sqref="D13:D14">
    <cfRule type="expression" dxfId="29" priority="69">
      <formula>D13=""</formula>
    </cfRule>
  </conditionalFormatting>
  <conditionalFormatting sqref="B33:C33">
    <cfRule type="expression" dxfId="28" priority="52">
      <formula>B33=""</formula>
    </cfRule>
  </conditionalFormatting>
  <conditionalFormatting sqref="I33">
    <cfRule type="expression" dxfId="27" priority="51">
      <formula>I33=""</formula>
    </cfRule>
  </conditionalFormatting>
  <conditionalFormatting sqref="E33">
    <cfRule type="expression" dxfId="26" priority="50">
      <formula>E33=""</formula>
    </cfRule>
  </conditionalFormatting>
  <conditionalFormatting sqref="G33">
    <cfRule type="expression" dxfId="25" priority="49">
      <formula>G33=""</formula>
    </cfRule>
  </conditionalFormatting>
  <conditionalFormatting sqref="D18:G18">
    <cfRule type="expression" dxfId="24" priority="48">
      <formula>D18=""</formula>
    </cfRule>
  </conditionalFormatting>
  <conditionalFormatting sqref="D19:G19">
    <cfRule type="expression" dxfId="23" priority="47">
      <formula>D19=""</formula>
    </cfRule>
  </conditionalFormatting>
  <conditionalFormatting sqref="D20:G20">
    <cfRule type="expression" dxfId="22" priority="46">
      <formula>D20=""</formula>
    </cfRule>
  </conditionalFormatting>
  <conditionalFormatting sqref="J18">
    <cfRule type="expression" dxfId="21" priority="45">
      <formula>J18=""</formula>
    </cfRule>
  </conditionalFormatting>
  <conditionalFormatting sqref="J20">
    <cfRule type="expression" dxfId="20" priority="44">
      <formula>J20=""</formula>
    </cfRule>
  </conditionalFormatting>
  <conditionalFormatting sqref="I32">
    <cfRule type="expression" dxfId="19" priority="14">
      <formula>I32=""</formula>
    </cfRule>
  </conditionalFormatting>
  <conditionalFormatting sqref="D33">
    <cfRule type="expression" dxfId="18" priority="38">
      <formula>D33=""</formula>
    </cfRule>
  </conditionalFormatting>
  <conditionalFormatting sqref="K32:L32">
    <cfRule type="expression" dxfId="17" priority="33">
      <formula>K32=""</formula>
    </cfRule>
  </conditionalFormatting>
  <conditionalFormatting sqref="K33:L33">
    <cfRule type="expression" dxfId="16" priority="32">
      <formula>K33=""</formula>
    </cfRule>
  </conditionalFormatting>
  <conditionalFormatting sqref="B32:C32">
    <cfRule type="expression" dxfId="15" priority="15">
      <formula>B32=""</formula>
    </cfRule>
  </conditionalFormatting>
  <conditionalFormatting sqref="E32">
    <cfRule type="expression" dxfId="14" priority="13">
      <formula>E32=""</formula>
    </cfRule>
  </conditionalFormatting>
  <conditionalFormatting sqref="G32">
    <cfRule type="expression" dxfId="13" priority="12">
      <formula>G32=""</formula>
    </cfRule>
  </conditionalFormatting>
  <conditionalFormatting sqref="D32">
    <cfRule type="expression" dxfId="12" priority="7">
      <formula>D32=""</formula>
    </cfRule>
  </conditionalFormatting>
  <conditionalFormatting sqref="J33">
    <cfRule type="expression" dxfId="11" priority="6">
      <formula>J33=""</formula>
    </cfRule>
  </conditionalFormatting>
  <conditionalFormatting sqref="J32">
    <cfRule type="expression" dxfId="10" priority="1">
      <formula>J32=""</formula>
    </cfRule>
  </conditionalFormatting>
  <dataValidations disablePrompts="1" count="1">
    <dataValidation allowBlank="1" showInputMessage="1" showErrorMessage="1" prompt="Origen y Destino como LOCALIDAD" sqref="E31:F31"/>
  </dataValidations>
  <printOptions horizontalCentered="1"/>
  <pageMargins left="0.70866141732283472" right="0.70866141732283472" top="0.74803149606299213" bottom="0.74803149606299213" header="0.31496062992125984" footer="0.31496062992125984"/>
  <pageSetup paperSize="16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B050"/>
    <pageSetUpPr fitToPage="1"/>
  </sheetPr>
  <dimension ref="B2:I38"/>
  <sheetViews>
    <sheetView topLeftCell="A10" zoomScale="70" zoomScaleNormal="70" workbookViewId="0">
      <selection activeCell="G32" sqref="G32"/>
    </sheetView>
  </sheetViews>
  <sheetFormatPr baseColWidth="10" defaultRowHeight="15" x14ac:dyDescent="0.25"/>
  <cols>
    <col min="1" max="1" width="4.7109375" customWidth="1"/>
    <col min="2" max="9" width="15.7109375" customWidth="1"/>
    <col min="11" max="16" width="0" hidden="1" customWidth="1"/>
  </cols>
  <sheetData>
    <row r="2" spans="2:9" ht="21" x14ac:dyDescent="0.25">
      <c r="B2" s="57" t="str">
        <f>"PROGRAMA DE OPERACIÓN DEL SERVICIO ("&amp;B7&amp;" - "&amp;C7&amp;")"</f>
        <v>PROGRAMA DE OPERACIÓN DEL SERVICIO (4 - Ida)</v>
      </c>
      <c r="C2" s="57"/>
      <c r="D2" s="57"/>
      <c r="E2" s="57"/>
      <c r="F2" s="57"/>
      <c r="G2" s="57"/>
      <c r="H2" s="57"/>
      <c r="I2" s="57"/>
    </row>
    <row r="4" spans="2:9" s="1" customFormat="1" x14ac:dyDescent="0.25">
      <c r="B4" s="1" t="s">
        <v>0</v>
      </c>
    </row>
    <row r="6" spans="2:9" x14ac:dyDescent="0.25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9" x14ac:dyDescent="0.25">
      <c r="B7" s="4">
        <v>4</v>
      </c>
      <c r="C7" s="4" t="s">
        <v>39</v>
      </c>
      <c r="D7" s="4" t="s">
        <v>38</v>
      </c>
      <c r="E7" s="4" t="s">
        <v>37</v>
      </c>
      <c r="F7" s="4" t="s">
        <v>74</v>
      </c>
      <c r="G7" s="3"/>
    </row>
    <row r="9" spans="2:9" s="1" customFormat="1" x14ac:dyDescent="0.25">
      <c r="B9" s="1" t="s">
        <v>6</v>
      </c>
    </row>
    <row r="11" spans="2:9" ht="22.5" customHeight="1" x14ac:dyDescent="0.25">
      <c r="B11" s="58" t="s">
        <v>7</v>
      </c>
      <c r="C11" s="58" t="s">
        <v>8</v>
      </c>
      <c r="D11" s="59">
        <v>43510</v>
      </c>
      <c r="E11" s="60"/>
    </row>
    <row r="12" spans="2:9" ht="30" x14ac:dyDescent="0.25">
      <c r="B12" s="58"/>
      <c r="C12" s="58"/>
      <c r="D12" s="5" t="s">
        <v>9</v>
      </c>
      <c r="E12" s="5" t="s">
        <v>10</v>
      </c>
    </row>
    <row r="13" spans="2:9" ht="15.75" customHeight="1" x14ac:dyDescent="0.25">
      <c r="B13" s="6">
        <v>0</v>
      </c>
      <c r="C13" s="7" t="s">
        <v>11</v>
      </c>
      <c r="D13" s="8" t="str">
        <f t="shared" ref="D13:D36" si="0">IF(OR(E13="-",E13=0),"",IF(AND(E13&gt;=1,E13&lt;=2,B13&gt;=18),"baja",IF(AND(E13&gt;1,E13&lt;=2,B13&gt;=10,B13&lt;18),"media",IF(AND(E13&gt;=2,B13&lt;=9),"alta",""))))</f>
        <v/>
      </c>
      <c r="E13" s="9"/>
    </row>
    <row r="14" spans="2:9" ht="15.75" x14ac:dyDescent="0.25">
      <c r="B14" s="10">
        <v>1</v>
      </c>
      <c r="C14" s="40" t="s">
        <v>12</v>
      </c>
      <c r="D14" s="11" t="str">
        <f t="shared" si="0"/>
        <v/>
      </c>
      <c r="E14" s="11"/>
    </row>
    <row r="15" spans="2:9" ht="15.75" x14ac:dyDescent="0.25">
      <c r="B15" s="6">
        <v>2</v>
      </c>
      <c r="C15" s="7" t="s">
        <v>13</v>
      </c>
      <c r="D15" s="8" t="str">
        <f t="shared" si="0"/>
        <v/>
      </c>
      <c r="E15" s="8"/>
    </row>
    <row r="16" spans="2:9" ht="15.75" x14ac:dyDescent="0.25">
      <c r="B16" s="10">
        <v>3</v>
      </c>
      <c r="C16" s="40" t="s">
        <v>14</v>
      </c>
      <c r="D16" s="11" t="str">
        <f t="shared" si="0"/>
        <v/>
      </c>
      <c r="E16" s="11"/>
    </row>
    <row r="17" spans="2:5" ht="15.75" x14ac:dyDescent="0.25">
      <c r="B17" s="6">
        <v>4</v>
      </c>
      <c r="C17" s="7" t="s">
        <v>15</v>
      </c>
      <c r="D17" s="8" t="str">
        <f t="shared" si="0"/>
        <v/>
      </c>
      <c r="E17" s="8"/>
    </row>
    <row r="18" spans="2:5" ht="15.75" x14ac:dyDescent="0.25">
      <c r="B18" s="10">
        <v>5</v>
      </c>
      <c r="C18" s="40" t="s">
        <v>16</v>
      </c>
      <c r="D18" s="11" t="str">
        <f t="shared" si="0"/>
        <v/>
      </c>
      <c r="E18" s="11"/>
    </row>
    <row r="19" spans="2:5" ht="15.75" x14ac:dyDescent="0.25">
      <c r="B19" s="6">
        <v>6</v>
      </c>
      <c r="C19" s="7" t="s">
        <v>17</v>
      </c>
      <c r="D19" s="8" t="str">
        <f t="shared" si="0"/>
        <v/>
      </c>
      <c r="E19" s="8"/>
    </row>
    <row r="20" spans="2:5" ht="15.75" x14ac:dyDescent="0.25">
      <c r="B20" s="10">
        <v>7</v>
      </c>
      <c r="C20" s="40" t="s">
        <v>18</v>
      </c>
      <c r="D20" s="11" t="str">
        <f t="shared" si="0"/>
        <v/>
      </c>
      <c r="E20" s="11"/>
    </row>
    <row r="21" spans="2:5" ht="15.75" x14ac:dyDescent="0.25">
      <c r="B21" s="6">
        <v>8</v>
      </c>
      <c r="C21" s="7" t="s">
        <v>19</v>
      </c>
      <c r="D21" s="8"/>
      <c r="E21" s="8"/>
    </row>
    <row r="22" spans="2:5" ht="15.75" x14ac:dyDescent="0.25">
      <c r="B22" s="10">
        <v>9</v>
      </c>
      <c r="C22" s="40" t="s">
        <v>20</v>
      </c>
      <c r="D22" s="11"/>
      <c r="E22" s="11"/>
    </row>
    <row r="23" spans="2:5" ht="15.75" x14ac:dyDescent="0.25">
      <c r="B23" s="6">
        <v>10</v>
      </c>
      <c r="C23" s="7" t="s">
        <v>21</v>
      </c>
      <c r="D23" s="8"/>
      <c r="E23" s="8"/>
    </row>
    <row r="24" spans="2:5" ht="15.75" x14ac:dyDescent="0.25">
      <c r="B24" s="10">
        <v>11</v>
      </c>
      <c r="C24" s="40" t="s">
        <v>22</v>
      </c>
      <c r="D24" s="11"/>
      <c r="E24" s="11"/>
    </row>
    <row r="25" spans="2:5" ht="15.75" x14ac:dyDescent="0.25">
      <c r="B25" s="6">
        <v>12</v>
      </c>
      <c r="C25" s="7" t="s">
        <v>23</v>
      </c>
      <c r="D25" s="8"/>
      <c r="E25" s="8"/>
    </row>
    <row r="26" spans="2:5" ht="15.75" x14ac:dyDescent="0.25">
      <c r="B26" s="10">
        <v>13</v>
      </c>
      <c r="C26" s="40" t="s">
        <v>24</v>
      </c>
      <c r="D26" s="11"/>
      <c r="E26" s="11"/>
    </row>
    <row r="27" spans="2:5" ht="15.75" x14ac:dyDescent="0.25">
      <c r="B27" s="6">
        <v>14</v>
      </c>
      <c r="C27" s="7" t="s">
        <v>25</v>
      </c>
      <c r="D27" s="8"/>
      <c r="E27" s="8"/>
    </row>
    <row r="28" spans="2:5" ht="15.75" x14ac:dyDescent="0.25">
      <c r="B28" s="10">
        <v>15</v>
      </c>
      <c r="C28" s="40" t="s">
        <v>26</v>
      </c>
      <c r="D28" s="11"/>
      <c r="E28" s="11"/>
    </row>
    <row r="29" spans="2:5" ht="15.75" x14ac:dyDescent="0.25">
      <c r="B29" s="6">
        <v>16</v>
      </c>
      <c r="C29" s="7" t="s">
        <v>27</v>
      </c>
      <c r="D29" s="8"/>
      <c r="E29" s="8"/>
    </row>
    <row r="30" spans="2:5" ht="15.75" x14ac:dyDescent="0.25">
      <c r="B30" s="10">
        <v>17</v>
      </c>
      <c r="C30" s="40" t="s">
        <v>28</v>
      </c>
      <c r="D30" s="11"/>
      <c r="E30" s="11"/>
    </row>
    <row r="31" spans="2:5" ht="15.75" x14ac:dyDescent="0.25">
      <c r="B31" s="6">
        <v>18</v>
      </c>
      <c r="C31" s="7" t="s">
        <v>29</v>
      </c>
      <c r="D31" s="8" t="s">
        <v>78</v>
      </c>
      <c r="E31" s="8">
        <v>0</v>
      </c>
    </row>
    <row r="32" spans="2:5" ht="15.75" x14ac:dyDescent="0.25">
      <c r="B32" s="10">
        <v>19</v>
      </c>
      <c r="C32" s="40" t="s">
        <v>30</v>
      </c>
      <c r="D32" s="11"/>
      <c r="E32" s="11"/>
    </row>
    <row r="33" spans="2:5" ht="15.75" x14ac:dyDescent="0.25">
      <c r="B33" s="6">
        <v>20</v>
      </c>
      <c r="C33" s="7" t="s">
        <v>31</v>
      </c>
      <c r="D33" s="8" t="str">
        <f t="shared" si="0"/>
        <v/>
      </c>
      <c r="E33" s="8"/>
    </row>
    <row r="34" spans="2:5" ht="15.75" x14ac:dyDescent="0.25">
      <c r="B34" s="10">
        <v>21</v>
      </c>
      <c r="C34" s="40" t="s">
        <v>32</v>
      </c>
      <c r="D34" s="11" t="str">
        <f t="shared" si="0"/>
        <v/>
      </c>
      <c r="E34" s="11"/>
    </row>
    <row r="35" spans="2:5" ht="15.75" x14ac:dyDescent="0.25">
      <c r="B35" s="6">
        <v>22</v>
      </c>
      <c r="C35" s="7" t="s">
        <v>33</v>
      </c>
      <c r="D35" s="8" t="str">
        <f t="shared" si="0"/>
        <v/>
      </c>
      <c r="E35" s="8"/>
    </row>
    <row r="36" spans="2:5" ht="15.75" x14ac:dyDescent="0.25">
      <c r="B36" s="10">
        <v>23</v>
      </c>
      <c r="C36" s="40" t="s">
        <v>34</v>
      </c>
      <c r="D36" s="11" t="str">
        <f t="shared" si="0"/>
        <v/>
      </c>
      <c r="E36" s="11"/>
    </row>
    <row r="37" spans="2:5" ht="15.75" x14ac:dyDescent="0.25">
      <c r="B37" s="6" t="s">
        <v>35</v>
      </c>
      <c r="C37" s="7"/>
      <c r="D37" s="13"/>
      <c r="E37" s="13" t="str">
        <f>+IF(SUM(E13:E36)=0,"",SUM(E13:E36))</f>
        <v/>
      </c>
    </row>
    <row r="38" spans="2:5" x14ac:dyDescent="0.25">
      <c r="B38" s="1"/>
      <c r="E38" s="31"/>
    </row>
  </sheetData>
  <mergeCells count="4">
    <mergeCell ref="B2:I2"/>
    <mergeCell ref="B11:B12"/>
    <mergeCell ref="C11:C12"/>
    <mergeCell ref="D11:E11"/>
  </mergeCells>
  <conditionalFormatting sqref="D7">
    <cfRule type="expression" dxfId="9" priority="63">
      <formula>D7=""</formula>
    </cfRule>
  </conditionalFormatting>
  <conditionalFormatting sqref="E7">
    <cfRule type="expression" dxfId="8" priority="62">
      <formula>E7=""</formula>
    </cfRule>
  </conditionalFormatting>
  <conditionalFormatting sqref="C7">
    <cfRule type="expression" dxfId="7" priority="60">
      <formula>C7=""</formula>
    </cfRule>
  </conditionalFormatting>
  <conditionalFormatting sqref="B7">
    <cfRule type="expression" dxfId="6" priority="59">
      <formula>B7=""</formula>
    </cfRule>
  </conditionalFormatting>
  <conditionalFormatting sqref="F7">
    <cfRule type="expression" dxfId="5" priority="58">
      <formula>F7=""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69" scale="88" orientation="landscape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00B050"/>
    <pageSetUpPr fitToPage="1"/>
  </sheetPr>
  <dimension ref="B2:I39"/>
  <sheetViews>
    <sheetView topLeftCell="A7" zoomScale="70" zoomScaleNormal="70" workbookViewId="0">
      <selection activeCell="H30" sqref="H30"/>
    </sheetView>
  </sheetViews>
  <sheetFormatPr baseColWidth="10" defaultRowHeight="15" x14ac:dyDescent="0.25"/>
  <cols>
    <col min="1" max="1" width="4.7109375" customWidth="1"/>
    <col min="2" max="9" width="15.7109375" customWidth="1"/>
    <col min="11" max="16" width="0" hidden="1" customWidth="1"/>
  </cols>
  <sheetData>
    <row r="2" spans="2:9" ht="21" x14ac:dyDescent="0.25">
      <c r="B2" s="57" t="str">
        <f>"PROGRAMA DE OPERACIÓN DEL SERVICIO ("&amp;B7&amp;" - "&amp;C7&amp;")"</f>
        <v>PROGRAMA DE OPERACIÓN DEL SERVICIO (4 - Regreso)</v>
      </c>
      <c r="C2" s="57"/>
      <c r="D2" s="57"/>
      <c r="E2" s="57"/>
      <c r="F2" s="57"/>
      <c r="G2" s="57"/>
      <c r="H2" s="57"/>
      <c r="I2" s="57"/>
    </row>
    <row r="4" spans="2:9" s="1" customFormat="1" x14ac:dyDescent="0.25">
      <c r="B4" s="1" t="s">
        <v>0</v>
      </c>
    </row>
    <row r="6" spans="2:9" x14ac:dyDescent="0.25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9" x14ac:dyDescent="0.25">
      <c r="B7" s="4">
        <v>4</v>
      </c>
      <c r="C7" s="4" t="s">
        <v>36</v>
      </c>
      <c r="D7" s="4" t="s">
        <v>37</v>
      </c>
      <c r="E7" s="4" t="s">
        <v>38</v>
      </c>
      <c r="F7" s="4" t="s">
        <v>74</v>
      </c>
      <c r="G7" s="3"/>
    </row>
    <row r="9" spans="2:9" s="1" customFormat="1" x14ac:dyDescent="0.25">
      <c r="B9" s="1" t="s">
        <v>6</v>
      </c>
    </row>
    <row r="11" spans="2:9" ht="22.5" customHeight="1" x14ac:dyDescent="0.25">
      <c r="B11" s="58" t="s">
        <v>7</v>
      </c>
      <c r="C11" s="58" t="s">
        <v>8</v>
      </c>
      <c r="D11" s="59">
        <f>+'4-I'!D11:E11</f>
        <v>43510</v>
      </c>
      <c r="E11" s="60"/>
    </row>
    <row r="12" spans="2:9" ht="30" x14ac:dyDescent="0.25">
      <c r="B12" s="58"/>
      <c r="C12" s="58"/>
      <c r="D12" s="5" t="s">
        <v>9</v>
      </c>
      <c r="E12" s="5" t="s">
        <v>10</v>
      </c>
    </row>
    <row r="13" spans="2:9" ht="15.75" customHeight="1" x14ac:dyDescent="0.25">
      <c r="B13" s="6">
        <v>0</v>
      </c>
      <c r="C13" s="7" t="s">
        <v>11</v>
      </c>
      <c r="D13" s="8" t="str">
        <f t="shared" ref="D13:D36" si="0">IF(OR(E13="-",E13=0),"",IF(AND(E13&gt;=1,E13&lt;=2,B13&gt;=18),"baja",IF(AND(E13&gt;1,E13&lt;=2,B13&gt;=10,B13&lt;18),"media",IF(AND(E13&gt;=2,B13&lt;=9),"alta",""))))</f>
        <v/>
      </c>
      <c r="E13" s="9"/>
    </row>
    <row r="14" spans="2:9" ht="15.75" x14ac:dyDescent="0.25">
      <c r="B14" s="10">
        <v>1</v>
      </c>
      <c r="C14" s="40" t="s">
        <v>12</v>
      </c>
      <c r="D14" s="11" t="str">
        <f t="shared" si="0"/>
        <v/>
      </c>
      <c r="E14" s="11"/>
    </row>
    <row r="15" spans="2:9" ht="15.75" x14ac:dyDescent="0.25">
      <c r="B15" s="6">
        <v>2</v>
      </c>
      <c r="C15" s="7" t="s">
        <v>13</v>
      </c>
      <c r="D15" s="8" t="str">
        <f t="shared" si="0"/>
        <v/>
      </c>
      <c r="E15" s="8"/>
    </row>
    <row r="16" spans="2:9" ht="15.75" x14ac:dyDescent="0.25">
      <c r="B16" s="10">
        <v>3</v>
      </c>
      <c r="C16" s="40" t="s">
        <v>14</v>
      </c>
      <c r="D16" s="11" t="str">
        <f t="shared" si="0"/>
        <v/>
      </c>
      <c r="E16" s="11"/>
    </row>
    <row r="17" spans="2:5" ht="15.75" x14ac:dyDescent="0.25">
      <c r="B17" s="6">
        <v>4</v>
      </c>
      <c r="C17" s="7" t="s">
        <v>15</v>
      </c>
      <c r="D17" s="8" t="str">
        <f t="shared" si="0"/>
        <v/>
      </c>
      <c r="E17" s="8"/>
    </row>
    <row r="18" spans="2:5" ht="15.75" x14ac:dyDescent="0.25">
      <c r="B18" s="10">
        <v>5</v>
      </c>
      <c r="C18" s="40" t="s">
        <v>16</v>
      </c>
      <c r="D18" s="11" t="str">
        <f t="shared" si="0"/>
        <v/>
      </c>
      <c r="E18" s="11"/>
    </row>
    <row r="19" spans="2:5" ht="15.75" x14ac:dyDescent="0.25">
      <c r="B19" s="6">
        <v>6</v>
      </c>
      <c r="C19" s="7" t="s">
        <v>17</v>
      </c>
      <c r="D19" s="8" t="str">
        <f t="shared" si="0"/>
        <v/>
      </c>
      <c r="E19" s="8"/>
    </row>
    <row r="20" spans="2:5" ht="15.75" x14ac:dyDescent="0.25">
      <c r="B20" s="10">
        <v>7</v>
      </c>
      <c r="C20" s="40" t="s">
        <v>18</v>
      </c>
      <c r="D20" s="11" t="str">
        <f t="shared" si="0"/>
        <v/>
      </c>
      <c r="E20" s="11"/>
    </row>
    <row r="21" spans="2:5" ht="15.75" x14ac:dyDescent="0.25">
      <c r="B21" s="6">
        <v>8</v>
      </c>
      <c r="C21" s="7" t="s">
        <v>19</v>
      </c>
      <c r="D21" s="8"/>
      <c r="E21" s="8"/>
    </row>
    <row r="22" spans="2:5" ht="15.75" x14ac:dyDescent="0.25">
      <c r="B22" s="10">
        <v>9</v>
      </c>
      <c r="C22" s="40" t="s">
        <v>20</v>
      </c>
      <c r="D22" s="11"/>
      <c r="E22" s="11"/>
    </row>
    <row r="23" spans="2:5" ht="15.75" x14ac:dyDescent="0.25">
      <c r="B23" s="6">
        <v>10</v>
      </c>
      <c r="C23" s="7" t="s">
        <v>21</v>
      </c>
      <c r="D23" s="8"/>
      <c r="E23" s="8"/>
    </row>
    <row r="24" spans="2:5" ht="15.75" x14ac:dyDescent="0.25">
      <c r="B24" s="10">
        <v>11</v>
      </c>
      <c r="C24" s="40" t="s">
        <v>22</v>
      </c>
      <c r="D24" s="11"/>
      <c r="E24" s="11"/>
    </row>
    <row r="25" spans="2:5" ht="15.75" x14ac:dyDescent="0.25">
      <c r="B25" s="6">
        <v>12</v>
      </c>
      <c r="C25" s="7" t="s">
        <v>23</v>
      </c>
      <c r="D25" s="8"/>
      <c r="E25" s="8"/>
    </row>
    <row r="26" spans="2:5" ht="15.75" x14ac:dyDescent="0.25">
      <c r="B26" s="10">
        <v>13</v>
      </c>
      <c r="C26" s="40" t="s">
        <v>24</v>
      </c>
      <c r="D26" s="11"/>
      <c r="E26" s="11"/>
    </row>
    <row r="27" spans="2:5" ht="15.75" x14ac:dyDescent="0.25">
      <c r="B27" s="6">
        <v>14</v>
      </c>
      <c r="C27" s="7" t="s">
        <v>25</v>
      </c>
      <c r="D27" s="8"/>
      <c r="E27" s="8"/>
    </row>
    <row r="28" spans="2:5" ht="15.75" x14ac:dyDescent="0.25">
      <c r="B28" s="10">
        <v>15</v>
      </c>
      <c r="C28" s="40" t="s">
        <v>26</v>
      </c>
      <c r="D28" s="11"/>
      <c r="E28" s="11"/>
    </row>
    <row r="29" spans="2:5" ht="15.75" x14ac:dyDescent="0.25">
      <c r="B29" s="6">
        <v>16</v>
      </c>
      <c r="C29" s="7" t="s">
        <v>27</v>
      </c>
      <c r="D29" s="8"/>
      <c r="E29" s="8"/>
    </row>
    <row r="30" spans="2:5" ht="15.75" x14ac:dyDescent="0.25">
      <c r="B30" s="10">
        <v>17</v>
      </c>
      <c r="C30" s="40" t="s">
        <v>28</v>
      </c>
      <c r="D30" s="11"/>
      <c r="E30" s="11"/>
    </row>
    <row r="31" spans="2:5" ht="15.75" x14ac:dyDescent="0.25">
      <c r="B31" s="6">
        <v>18</v>
      </c>
      <c r="C31" s="7" t="s">
        <v>29</v>
      </c>
      <c r="D31" s="8" t="s">
        <v>78</v>
      </c>
      <c r="E31" s="8">
        <v>0</v>
      </c>
    </row>
    <row r="32" spans="2:5" ht="15.75" x14ac:dyDescent="0.25">
      <c r="B32" s="10">
        <v>19</v>
      </c>
      <c r="C32" s="40" t="s">
        <v>30</v>
      </c>
      <c r="D32" s="11"/>
      <c r="E32" s="11"/>
    </row>
    <row r="33" spans="2:5" ht="15.75" x14ac:dyDescent="0.25">
      <c r="B33" s="6">
        <v>20</v>
      </c>
      <c r="C33" s="7" t="s">
        <v>31</v>
      </c>
      <c r="D33" s="8" t="str">
        <f t="shared" si="0"/>
        <v/>
      </c>
      <c r="E33" s="8"/>
    </row>
    <row r="34" spans="2:5" ht="15.75" x14ac:dyDescent="0.25">
      <c r="B34" s="10">
        <v>21</v>
      </c>
      <c r="C34" s="40" t="s">
        <v>32</v>
      </c>
      <c r="D34" s="11" t="str">
        <f t="shared" si="0"/>
        <v/>
      </c>
      <c r="E34" s="11"/>
    </row>
    <row r="35" spans="2:5" ht="15.75" x14ac:dyDescent="0.25">
      <c r="B35" s="6">
        <v>22</v>
      </c>
      <c r="C35" s="7" t="s">
        <v>33</v>
      </c>
      <c r="D35" s="8" t="str">
        <f t="shared" si="0"/>
        <v/>
      </c>
      <c r="E35" s="8"/>
    </row>
    <row r="36" spans="2:5" ht="15.75" x14ac:dyDescent="0.25">
      <c r="B36" s="10">
        <v>23</v>
      </c>
      <c r="C36" s="40" t="s">
        <v>34</v>
      </c>
      <c r="D36" s="11" t="str">
        <f t="shared" si="0"/>
        <v/>
      </c>
      <c r="E36" s="11"/>
    </row>
    <row r="37" spans="2:5" ht="15.75" x14ac:dyDescent="0.25">
      <c r="B37" s="6" t="s">
        <v>35</v>
      </c>
      <c r="C37" s="7"/>
      <c r="D37" s="13"/>
      <c r="E37" s="13" t="str">
        <f>+IF(SUM(E13:E36)=0,"",SUM(E13:E36))</f>
        <v/>
      </c>
    </row>
    <row r="38" spans="2:5" x14ac:dyDescent="0.25">
      <c r="B38" s="1"/>
      <c r="E38" s="31"/>
    </row>
    <row r="39" spans="2:5" x14ac:dyDescent="0.25">
      <c r="E39" s="31"/>
    </row>
  </sheetData>
  <mergeCells count="4">
    <mergeCell ref="B2:I2"/>
    <mergeCell ref="B11:B12"/>
    <mergeCell ref="C11:C12"/>
    <mergeCell ref="D11:E11"/>
  </mergeCells>
  <conditionalFormatting sqref="D7">
    <cfRule type="expression" dxfId="4" priority="63">
      <formula>D7=""</formula>
    </cfRule>
  </conditionalFormatting>
  <conditionalFormatting sqref="E7">
    <cfRule type="expression" dxfId="3" priority="62">
      <formula>E7=""</formula>
    </cfRule>
  </conditionalFormatting>
  <conditionalFormatting sqref="C7">
    <cfRule type="expression" dxfId="2" priority="60">
      <formula>C7=""</formula>
    </cfRule>
  </conditionalFormatting>
  <conditionalFormatting sqref="B7">
    <cfRule type="expression" dxfId="1" priority="59">
      <formula>B7=""</formula>
    </cfRule>
  </conditionalFormatting>
  <conditionalFormatting sqref="F7">
    <cfRule type="expression" dxfId="0" priority="58">
      <formula>F7=""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69" scale="88" orientation="landscape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TAPA</vt:lpstr>
      <vt:lpstr>Operador L2</vt:lpstr>
      <vt:lpstr>4-I</vt:lpstr>
      <vt:lpstr>4-R</vt:lpstr>
      <vt:lpstr>'4-I'!Área_de_impresión</vt:lpstr>
      <vt:lpstr>'4-R'!Área_de_impresión</vt:lpstr>
      <vt:lpstr>'Operador L2'!Área_de_impresión</vt:lpstr>
      <vt:lpstr>'Operador L2'!Títulos_a_imprimir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Andrés Barahona Faúndez</dc:creator>
  <cp:lastModifiedBy>Gustavo Andrés Barahona Faúndez</cp:lastModifiedBy>
  <cp:lastPrinted>2017-10-05T13:18:33Z</cp:lastPrinted>
  <dcterms:created xsi:type="dcterms:W3CDTF">2016-05-11T14:05:29Z</dcterms:created>
  <dcterms:modified xsi:type="dcterms:W3CDTF">2019-02-28T20:15:05Z</dcterms:modified>
</cp:coreProperties>
</file>