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barahona\Desktop\PORVALPO_UN07\analisis\"/>
    </mc:Choice>
  </mc:AlternateContent>
  <bookViews>
    <workbookView xWindow="-105" yWindow="-105" windowWidth="23250" windowHeight="12570"/>
  </bookViews>
  <sheets>
    <sheet name="TAPA" sheetId="6" r:id="rId1"/>
    <sheet name="PC" sheetId="3" r:id="rId2"/>
    <sheet name="LPP" sheetId="8" r:id="rId3"/>
    <sheet name="Resumen" sheetId="10" state="hidden" r:id="rId4"/>
  </sheets>
  <definedNames>
    <definedName name="_xlnm._FilterDatabase" localSheetId="2" hidden="1">LPP!$A$11:$H$13</definedName>
    <definedName name="_xlnm._FilterDatabase" localSheetId="1" hidden="1">PC!#REF!</definedName>
    <definedName name="_xlnm.Print_Area" localSheetId="0">TAPA!$B$2:$J$13</definedName>
  </definedNames>
  <calcPr calcId="152511"/>
  <pivotCaches>
    <pivotCache cacheId="0" r:id="rId5"/>
    <pivotCache cacheId="1" r:id="rId6"/>
    <pivotCache cacheId="2" r:id="rId7"/>
  </pivotCaches>
</workbook>
</file>

<file path=xl/calcChain.xml><?xml version="1.0" encoding="utf-8"?>
<calcChain xmlns="http://schemas.openxmlformats.org/spreadsheetml/2006/main">
  <c r="N15" i="10" l="1"/>
  <c r="M15" i="10"/>
  <c r="L15" i="10"/>
  <c r="K15" i="10"/>
  <c r="J15" i="10"/>
  <c r="I15" i="10"/>
  <c r="N14" i="10"/>
  <c r="M14" i="10"/>
  <c r="L14" i="10"/>
  <c r="K14" i="10"/>
  <c r="J14" i="10"/>
  <c r="I14" i="10"/>
  <c r="N13" i="10"/>
  <c r="M13" i="10"/>
  <c r="L13" i="10"/>
  <c r="K13" i="10"/>
  <c r="J13" i="10"/>
  <c r="I13" i="10"/>
  <c r="N12" i="10"/>
  <c r="M12" i="10"/>
  <c r="L12" i="10"/>
  <c r="K12" i="10"/>
  <c r="J12" i="10"/>
  <c r="I12" i="10"/>
  <c r="N11" i="10"/>
  <c r="M11" i="10"/>
  <c r="L11" i="10"/>
  <c r="K11" i="10"/>
  <c r="J11" i="10"/>
  <c r="I11" i="10"/>
  <c r="N10" i="10"/>
  <c r="M10" i="10"/>
  <c r="L10" i="10"/>
  <c r="K10" i="10"/>
  <c r="J10" i="10"/>
  <c r="I10" i="10"/>
  <c r="N9" i="10"/>
  <c r="M9" i="10"/>
  <c r="L9" i="10"/>
  <c r="K9" i="10"/>
  <c r="J9" i="10"/>
  <c r="I9" i="10"/>
  <c r="N8" i="10"/>
  <c r="M8" i="10"/>
  <c r="L8" i="10"/>
  <c r="K8" i="10"/>
  <c r="J8" i="10"/>
  <c r="I8" i="10"/>
  <c r="N7" i="10"/>
  <c r="M7" i="10"/>
  <c r="L7" i="10"/>
  <c r="K7" i="10"/>
  <c r="J7" i="10"/>
  <c r="I7" i="10"/>
  <c r="N6" i="10"/>
  <c r="M6" i="10"/>
  <c r="L6" i="10"/>
  <c r="K6" i="10"/>
  <c r="J6" i="10"/>
  <c r="I6" i="10"/>
  <c r="N5" i="10"/>
  <c r="M5" i="10"/>
  <c r="L5" i="10"/>
  <c r="K5" i="10"/>
  <c r="J5" i="10"/>
  <c r="I5" i="10"/>
  <c r="N4" i="10"/>
  <c r="M4" i="10"/>
  <c r="L4" i="10"/>
  <c r="K4" i="10"/>
  <c r="J4" i="10"/>
  <c r="I4" i="10"/>
  <c r="N3" i="10"/>
  <c r="M3" i="10"/>
  <c r="L3" i="10"/>
  <c r="K3" i="10"/>
  <c r="J3" i="10"/>
  <c r="I3" i="10"/>
  <c r="N2" i="10"/>
  <c r="M2" i="10"/>
  <c r="L2" i="10"/>
  <c r="K2" i="10"/>
  <c r="J2" i="10"/>
  <c r="I2" i="10"/>
  <c r="B4" i="6" l="1"/>
  <c r="F7" i="8" l="1"/>
  <c r="E7" i="8"/>
  <c r="H7" i="3"/>
  <c r="F7" i="3"/>
  <c r="C7" i="8" l="1"/>
  <c r="A7" i="8"/>
  <c r="A7" i="3"/>
  <c r="C7" i="3"/>
  <c r="A2" i="8" l="1"/>
  <c r="A2" i="3"/>
</calcChain>
</file>

<file path=xl/sharedStrings.xml><?xml version="1.0" encoding="utf-8"?>
<sst xmlns="http://schemas.openxmlformats.org/spreadsheetml/2006/main" count="341" uniqueCount="71">
  <si>
    <t>Unidad de Negocio</t>
  </si>
  <si>
    <t>Servicio</t>
  </si>
  <si>
    <t>Sentido</t>
  </si>
  <si>
    <t>Correlativo Punto de Control</t>
  </si>
  <si>
    <t>Longitud</t>
  </si>
  <si>
    <t>Latitud</t>
  </si>
  <si>
    <t>Distancia al origen</t>
  </si>
  <si>
    <t>Seguimiento</t>
  </si>
  <si>
    <t>ICR</t>
  </si>
  <si>
    <t>IP</t>
  </si>
  <si>
    <t>Ponderador ICR</t>
  </si>
  <si>
    <t>Punto Urbano</t>
  </si>
  <si>
    <t>Referencia de Punto de Control</t>
  </si>
  <si>
    <t>UN</t>
  </si>
  <si>
    <t>Correlativo Punto
de Control</t>
  </si>
  <si>
    <t>Intervalo Anterior
(IPPdk-1)</t>
  </si>
  <si>
    <t>Hora de Pasada Programada
(TPPdk)</t>
  </si>
  <si>
    <t>Intervalo Posterior
(IPPdk)</t>
  </si>
  <si>
    <t>Tipo de Día</t>
  </si>
  <si>
    <t>ESTACIONALIDAD</t>
  </si>
  <si>
    <t>REGIÓN</t>
  </si>
  <si>
    <t>UNIDAD DE NEGOCIO</t>
  </si>
  <si>
    <t>Realizado por</t>
  </si>
  <si>
    <t>FECHA FIN</t>
  </si>
  <si>
    <t>Revisado por</t>
  </si>
  <si>
    <t>TIPO REGULACIÓN</t>
  </si>
  <si>
    <t>TIPO PROGRAMA</t>
  </si>
  <si>
    <t>ZONA REGULADA</t>
  </si>
  <si>
    <t>Estacionalidad</t>
  </si>
  <si>
    <t>2. Puntos de Control</t>
  </si>
  <si>
    <t>2. Horas de pasada programada</t>
  </si>
  <si>
    <t>1. Descripción de la Unidad de Negocio</t>
  </si>
  <si>
    <t>CORRELATIVO ANEXO 1</t>
  </si>
  <si>
    <t>CORRELATIVO ANEXO 5</t>
  </si>
  <si>
    <t>FECHA INICIO A5</t>
  </si>
  <si>
    <t>FECHA FIN A5</t>
  </si>
  <si>
    <t>AÑO</t>
  </si>
  <si>
    <t>PE</t>
  </si>
  <si>
    <t>V</t>
  </si>
  <si>
    <t>VALPARAISOUN07</t>
  </si>
  <si>
    <t>UN07</t>
  </si>
  <si>
    <t>701</t>
  </si>
  <si>
    <t>702</t>
  </si>
  <si>
    <t>703</t>
  </si>
  <si>
    <t>704</t>
  </si>
  <si>
    <t>705</t>
  </si>
  <si>
    <t>706</t>
  </si>
  <si>
    <t>708</t>
  </si>
  <si>
    <t>Total general</t>
  </si>
  <si>
    <t>Suma de Ponderador ICR</t>
  </si>
  <si>
    <t>Suma de Seguimiento</t>
  </si>
  <si>
    <t>Suma de ICR</t>
  </si>
  <si>
    <t>Suma de IP</t>
  </si>
  <si>
    <t>Cuenta Punto de Control</t>
  </si>
  <si>
    <t>Unidad</t>
  </si>
  <si>
    <t>Tipo de servicio</t>
  </si>
  <si>
    <t>sentido</t>
  </si>
  <si>
    <t>Validez Servicio</t>
  </si>
  <si>
    <t>Troncal</t>
  </si>
  <si>
    <t>Cuenta de sentido</t>
  </si>
  <si>
    <t>Suma de Validez Servicio</t>
  </si>
  <si>
    <t>00:15:00</t>
  </si>
  <si>
    <t>DL</t>
  </si>
  <si>
    <t>Suma de Correlativo Punto
de Control</t>
  </si>
  <si>
    <t>Total</t>
  </si>
  <si>
    <t>POT</t>
  </si>
  <si>
    <t>00:30:00</t>
  </si>
  <si>
    <t>NORMAL</t>
  </si>
  <si>
    <t>Fabián Bruna</t>
  </si>
  <si>
    <t>06:08:00</t>
  </si>
  <si>
    <t>07:02:00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</si>
</sst>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"/>
    <numFmt numFmtId="165" formatCode="dd\/mm\/yyyy"/>
  </numFmts>
  <fonts count="1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28"/>
      <color theme="1"/>
      <name val="Trebuchet MS"/>
      <family val="2"/>
    </font>
    <font>
      <sz val="10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8"/>
      <color rgb="FF000000"/>
      <name val="Calibri"/>
      <family val="2"/>
    </font>
    <font>
      <sz val="8"/>
      <color rgb="FF000000"/>
      <name val="Calibri"/>
      <family val="2"/>
    </font>
    <font>
      <sz val="8"/>
      <color rgb="FF000000"/>
      <name val="Calibri"/>
      <family val="2"/>
    </font>
    <font>
      <sz val="10"/>
      <name val="Calibri"/>
      <family val="2"/>
    </font>
    <font>
      <b/>
      <sz val="8"/>
      <color theme="1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3" borderId="5" xfId="0" applyFont="1" applyFill="1" applyBorder="1" applyAlignment="1">
      <alignment horizontal="center" vertical="center" textRotation="90" wrapText="1"/>
    </xf>
    <xf numFmtId="0" fontId="3" fillId="3" borderId="6" xfId="0" applyFont="1" applyFill="1" applyBorder="1" applyAlignment="1">
      <alignment horizontal="center" vertical="center" textRotation="90" wrapText="1"/>
    </xf>
    <xf numFmtId="0" fontId="3" fillId="3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8" fillId="0" borderId="0" xfId="0" applyFont="1" applyAlignment="1">
      <alignment horizontal="center"/>
    </xf>
    <xf numFmtId="0" fontId="12" fillId="5" borderId="4" xfId="0" applyFont="1" applyFill="1" applyBorder="1" applyAlignment="1">
      <alignment horizontal="left"/>
    </xf>
    <xf numFmtId="0" fontId="0" fillId="6" borderId="4" xfId="0" applyFill="1" applyBorder="1" applyAlignment="1">
      <alignment horizontal="center"/>
    </xf>
    <xf numFmtId="0" fontId="8" fillId="0" borderId="4" xfId="0" applyFont="1" applyBorder="1"/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164" fontId="4" fillId="0" borderId="4" xfId="0" applyNumberFormat="1" applyFont="1" applyFill="1" applyBorder="1" applyAlignment="1">
      <alignment horizontal="center" vertical="center"/>
    </xf>
    <xf numFmtId="164" fontId="13" fillId="0" borderId="4" xfId="0" applyNumberFormat="1" applyFont="1" applyFill="1" applyBorder="1" applyAlignment="1">
      <alignment horizontal="center" vertical="center"/>
    </xf>
    <xf numFmtId="164" fontId="14" fillId="0" borderId="4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2" fontId="13" fillId="0" borderId="4" xfId="0" applyNumberFormat="1" applyFont="1" applyFill="1" applyBorder="1" applyAlignment="1">
      <alignment horizontal="center" vertical="center"/>
    </xf>
    <xf numFmtId="2" fontId="14" fillId="0" borderId="4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14" fontId="0" fillId="0" borderId="4" xfId="0" applyNumberFormat="1" applyFill="1" applyBorder="1" applyAlignment="1">
      <alignment horizontal="center"/>
    </xf>
    <xf numFmtId="165" fontId="8" fillId="0" borderId="9" xfId="0" applyNumberFormat="1" applyFont="1" applyBorder="1" applyAlignment="1">
      <alignment horizontal="center"/>
    </xf>
    <xf numFmtId="0" fontId="0" fillId="0" borderId="0" xfId="0" applyFill="1"/>
    <xf numFmtId="0" fontId="16" fillId="0" borderId="4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17" fillId="0" borderId="0" xfId="0" applyFont="1"/>
    <xf numFmtId="0" fontId="2" fillId="0" borderId="0" xfId="0" applyFont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pivotButton="1" applyFont="1"/>
    <xf numFmtId="0" fontId="2" fillId="0" borderId="0" xfId="0" applyNumberFormat="1" applyFont="1"/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NumberFormat="1"/>
    <xf numFmtId="1" fontId="0" fillId="0" borderId="0" xfId="0" applyNumberFormat="1"/>
    <xf numFmtId="4" fontId="14" fillId="0" borderId="4" xfId="0" applyNumberFormat="1" applyFont="1" applyFill="1" applyBorder="1" applyAlignment="1">
      <alignment horizontal="center" vertical="center"/>
    </xf>
    <xf numFmtId="2" fontId="4" fillId="7" borderId="4" xfId="0" applyNumberFormat="1" applyFont="1" applyFill="1" applyBorder="1" applyAlignment="1">
      <alignment horizontal="center" vertical="center"/>
    </xf>
    <xf numFmtId="164" fontId="4" fillId="7" borderId="4" xfId="0" applyNumberFormat="1" applyFont="1" applyFill="1" applyBorder="1" applyAlignment="1">
      <alignment horizontal="center" vertical="center"/>
    </xf>
    <xf numFmtId="2" fontId="13" fillId="7" borderId="4" xfId="0" applyNumberFormat="1" applyFont="1" applyFill="1" applyBorder="1" applyAlignment="1">
      <alignment horizontal="center" vertical="center"/>
    </xf>
    <xf numFmtId="2" fontId="14" fillId="7" borderId="4" xfId="0" applyNumberFormat="1" applyFont="1" applyFill="1" applyBorder="1" applyAlignment="1">
      <alignment horizontal="center" vertical="center"/>
    </xf>
    <xf numFmtId="21" fontId="18" fillId="0" borderId="4" xfId="0" quotePrefix="1" applyNumberFormat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1" fontId="18" fillId="0" borderId="4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12" fillId="2" borderId="4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0" fillId="6" borderId="8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</cellXfs>
  <cellStyles count="1">
    <cellStyle name="Normal" xfId="0" builtinId="0"/>
  </cellStyles>
  <dxfs count="87"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b/>
      </font>
    </dxf>
    <dxf>
      <border>
        <left style="thin">
          <color indexed="64"/>
        </left>
      </border>
    </dxf>
    <dxf>
      <alignment horizontal="center" readingOrder="0"/>
    </dxf>
    <dxf>
      <alignment horizontal="center" readingOrder="0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b/>
      </font>
    </dxf>
    <dxf>
      <alignment horizontal="center" readingOrder="0"/>
    </dxf>
    <dxf>
      <alignment horizontal="center" readingOrder="0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6" formatCode="h:mm:ss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6" formatCode="h:mm:ss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6" formatCode="h:mm:ss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solid">
          <fgColor indexed="64"/>
          <bgColor theme="1" tint="0.49998474074526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164" formatCode="#,##0.0000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164" formatCode="#,##0.0000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solid">
          <fgColor indexed="64"/>
          <bgColor theme="1" tint="0.499984740745262"/>
        </patternFill>
      </fill>
      <alignment horizontal="center" vertical="center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1581150</xdr:colOff>
      <xdr:row>12</xdr:row>
      <xdr:rowOff>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F8042664-49B3-49FE-971C-D1F457FB20EE}"/>
            </a:ext>
          </a:extLst>
        </xdr:cNvPr>
        <xdr:cNvSpPr txBox="1"/>
      </xdr:nvSpPr>
      <xdr:spPr>
        <a:xfrm>
          <a:off x="8258175" y="323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elanie Andrea Meza Carreño" refreshedDate="44060.481413310183" createdVersion="5" refreshedVersion="5" minRefreshableVersion="3" recordCount="14">
  <cacheSource type="worksheet">
    <worksheetSource ref="J1:N15" sheet="Resumen"/>
  </cacheSource>
  <cacheFields count="5">
    <cacheField name="Unidad" numFmtId="0">
      <sharedItems count="1">
        <s v="UN07"/>
      </sharedItems>
    </cacheField>
    <cacheField name="Servicio" numFmtId="0">
      <sharedItems count="7">
        <s v="701"/>
        <s v="702"/>
        <s v="703"/>
        <s v="704"/>
        <s v="705"/>
        <s v="706"/>
        <s v="708"/>
      </sharedItems>
    </cacheField>
    <cacheField name="Tipo de servicio" numFmtId="0">
      <sharedItems count="1">
        <s v="Troncal"/>
      </sharedItems>
    </cacheField>
    <cacheField name="sentido" numFmtId="0">
      <sharedItems containsSemiMixedTypes="0" containsString="0" containsNumber="1" containsInteger="1" minValue="0" maxValue="1"/>
    </cacheField>
    <cacheField name="Validez Servicio" numFmtId="0">
      <sharedItems containsMixedTypes="1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Gustavo Andrés Barahona Faúndez" refreshedDate="44279.446289236112" createdVersion="5" refreshedVersion="5" minRefreshableVersion="3" recordCount="2">
  <cacheSource type="worksheet">
    <worksheetSource name="Tabla3"/>
  </cacheSource>
  <cacheFields count="8">
    <cacheField name="UN" numFmtId="0">
      <sharedItems/>
    </cacheField>
    <cacheField name="Servicio" numFmtId="1">
      <sharedItems containsSemiMixedTypes="0" containsString="0" containsNumber="1" containsInteger="1" minValue="701" maxValue="705" count="3">
        <n v="701"/>
        <n v="705"/>
        <n v="703" u="1"/>
      </sharedItems>
    </cacheField>
    <cacheField name="Sentido" numFmtId="0">
      <sharedItems containsSemiMixedTypes="0" containsString="0" containsNumber="1" containsInteger="1" minValue="0" maxValue="0" count="1">
        <n v="0"/>
      </sharedItems>
    </cacheField>
    <cacheField name="Correlativo Punto_x000a_de Control" numFmtId="0">
      <sharedItems containsSemiMixedTypes="0" containsString="0" containsNumber="1" containsInteger="1" minValue="1" maxValue="1"/>
    </cacheField>
    <cacheField name="Intervalo Anterior_x000a_(IPPdk-1)" numFmtId="21">
      <sharedItems/>
    </cacheField>
    <cacheField name="Hora de Pasada Programada_x000a_(TPPdk)" numFmtId="21">
      <sharedItems/>
    </cacheField>
    <cacheField name="Intervalo Posterior_x000a_(IPPdk)" numFmtId="21">
      <sharedItems/>
    </cacheField>
    <cacheField name="Tipo de Dí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Gustavo Andrés Barahona Faúndez" refreshedDate="44279.446614004628" createdVersion="5" refreshedVersion="5" minRefreshableVersion="3" recordCount="187">
  <cacheSource type="worksheet">
    <worksheetSource name="Tabla1"/>
  </cacheSource>
  <cacheFields count="13">
    <cacheField name="Unidad de Negocio" numFmtId="0">
      <sharedItems count="1">
        <s v="UN07"/>
      </sharedItems>
    </cacheField>
    <cacheField name="Servicio" numFmtId="0">
      <sharedItems containsSemiMixedTypes="0" containsString="0" containsNumber="1" containsInteger="1" minValue="701" maxValue="708" count="7">
        <n v="701"/>
        <n v="702"/>
        <n v="703"/>
        <n v="704"/>
        <n v="705"/>
        <n v="706"/>
        <n v="708"/>
      </sharedItems>
    </cacheField>
    <cacheField name="Sentido" numFmtId="0">
      <sharedItems containsSemiMixedTypes="0" containsString="0" containsNumber="1" containsInteger="1" minValue="0" maxValue="1" count="2">
        <n v="0"/>
        <n v="1"/>
      </sharedItems>
    </cacheField>
    <cacheField name="Correlativo Punto de Control" numFmtId="0">
      <sharedItems containsSemiMixedTypes="0" containsString="0" containsNumber="1" containsInteger="1" minValue="1" maxValue="20"/>
    </cacheField>
    <cacheField name="Longitud" numFmtId="164">
      <sharedItems containsSemiMixedTypes="0" containsString="0" containsNumber="1" minValue="-71.651526000000004" maxValue="-71.543188000000001"/>
    </cacheField>
    <cacheField name="Latitud" numFmtId="164">
      <sharedItems containsSemiMixedTypes="0" containsString="0" containsNumber="1" minValue="-33.079751000000002" maxValue="-33.008310999999999"/>
    </cacheField>
    <cacheField name="Distancia al origen" numFmtId="0">
      <sharedItems containsSemiMixedTypes="0" containsString="0" containsNumber="1" minValue="41.748065948486328" maxValue="17929.208984375"/>
    </cacheField>
    <cacheField name="Seguimiento" numFmtId="0">
      <sharedItems containsSemiMixedTypes="0" containsString="0" containsNumber="1" containsInteger="1" minValue="1" maxValue="1"/>
    </cacheField>
    <cacheField name="ICR" numFmtId="0">
      <sharedItems containsSemiMixedTypes="0" containsString="0" containsNumber="1" containsInteger="1" minValue="0" maxValue="1"/>
    </cacheField>
    <cacheField name="IP" numFmtId="0">
      <sharedItems containsSemiMixedTypes="0" containsString="0" containsNumber="1" containsInteger="1" minValue="0" maxValue="1" count="2">
        <n v="1"/>
        <n v="0"/>
      </sharedItems>
    </cacheField>
    <cacheField name="Ponderador ICR" numFmtId="2">
      <sharedItems containsSemiMixedTypes="0" containsString="0" containsNumber="1" minValue="0" maxValue="0.9"/>
    </cacheField>
    <cacheField name="Punto Urbano" numFmtId="0">
      <sharedItems containsSemiMixedTypes="0" containsString="0" containsNumber="1" containsInteger="1" minValue="0" maxValue="1"/>
    </cacheField>
    <cacheField name="Referencia de Punto de Control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">
  <r>
    <x v="0"/>
    <x v="0"/>
    <x v="0"/>
    <n v="0"/>
    <n v="1"/>
  </r>
  <r>
    <x v="0"/>
    <x v="0"/>
    <x v="0"/>
    <n v="1"/>
    <s v=""/>
  </r>
  <r>
    <x v="0"/>
    <x v="1"/>
    <x v="0"/>
    <n v="0"/>
    <n v="1"/>
  </r>
  <r>
    <x v="0"/>
    <x v="1"/>
    <x v="0"/>
    <n v="1"/>
    <s v=""/>
  </r>
  <r>
    <x v="0"/>
    <x v="2"/>
    <x v="0"/>
    <n v="0"/>
    <n v="1"/>
  </r>
  <r>
    <x v="0"/>
    <x v="2"/>
    <x v="0"/>
    <n v="1"/>
    <s v=""/>
  </r>
  <r>
    <x v="0"/>
    <x v="3"/>
    <x v="0"/>
    <n v="0"/>
    <n v="1"/>
  </r>
  <r>
    <x v="0"/>
    <x v="3"/>
    <x v="0"/>
    <n v="1"/>
    <s v=""/>
  </r>
  <r>
    <x v="0"/>
    <x v="4"/>
    <x v="0"/>
    <n v="0"/>
    <n v="1"/>
  </r>
  <r>
    <x v="0"/>
    <x v="4"/>
    <x v="0"/>
    <n v="1"/>
    <s v=""/>
  </r>
  <r>
    <x v="0"/>
    <x v="5"/>
    <x v="0"/>
    <n v="0"/>
    <n v="1"/>
  </r>
  <r>
    <x v="0"/>
    <x v="5"/>
    <x v="0"/>
    <n v="1"/>
    <s v=""/>
  </r>
  <r>
    <x v="0"/>
    <x v="6"/>
    <x v="0"/>
    <n v="0"/>
    <n v="1"/>
  </r>
  <r>
    <x v="0"/>
    <x v="6"/>
    <x v="0"/>
    <n v="1"/>
    <s v="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">
  <r>
    <s v="UN07"/>
    <x v="0"/>
    <x v="0"/>
    <n v="1"/>
    <s v="00:30:00"/>
    <s v="06:08:00"/>
    <s v="00:15:00"/>
    <s v="DL"/>
  </r>
  <r>
    <s v="UN07"/>
    <x v="1"/>
    <x v="0"/>
    <n v="1"/>
    <s v="00:15:00"/>
    <s v="07:02:00"/>
    <s v="00:15:00"/>
    <s v="DL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87">
  <r>
    <x v="0"/>
    <x v="0"/>
    <x v="0"/>
    <n v="1"/>
    <n v="-71.646422999999999"/>
    <n v="-33.054039000000003"/>
    <n v="80.5074462890625"/>
    <n v="1"/>
    <n v="1"/>
    <x v="0"/>
    <n v="0.9"/>
    <n v="1"/>
    <m/>
  </r>
  <r>
    <x v="0"/>
    <x v="0"/>
    <x v="0"/>
    <n v="2"/>
    <n v="-71.647357999999997"/>
    <n v="-33.050593999999997"/>
    <n v="688.8846435546875"/>
    <n v="1"/>
    <n v="1"/>
    <x v="1"/>
    <n v="0.05"/>
    <n v="1"/>
    <m/>
  </r>
  <r>
    <x v="0"/>
    <x v="0"/>
    <x v="0"/>
    <n v="3"/>
    <n v="-71.646529000000001"/>
    <n v="-33.044209000000002"/>
    <n v="1619.7122802734375"/>
    <n v="1"/>
    <n v="0"/>
    <x v="1"/>
    <n v="0"/>
    <n v="1"/>
    <m/>
  </r>
  <r>
    <x v="0"/>
    <x v="0"/>
    <x v="0"/>
    <n v="4"/>
    <n v="-71.636798999999996"/>
    <n v="-33.044012000000002"/>
    <n v="3947.4306640625"/>
    <n v="1"/>
    <n v="0"/>
    <x v="1"/>
    <n v="0"/>
    <n v="1"/>
    <m/>
  </r>
  <r>
    <x v="0"/>
    <x v="0"/>
    <x v="0"/>
    <n v="5"/>
    <n v="-71.633994000000001"/>
    <n v="-33.042929999999998"/>
    <n v="4327.62353515625"/>
    <n v="1"/>
    <n v="0"/>
    <x v="1"/>
    <n v="0"/>
    <n v="1"/>
    <m/>
  </r>
  <r>
    <x v="0"/>
    <x v="0"/>
    <x v="0"/>
    <n v="6"/>
    <n v="-71.633160000000004"/>
    <n v="-33.043556000000002"/>
    <n v="5504.4609375"/>
    <n v="1"/>
    <n v="0"/>
    <x v="1"/>
    <n v="0"/>
    <n v="1"/>
    <m/>
  </r>
  <r>
    <x v="0"/>
    <x v="0"/>
    <x v="0"/>
    <n v="7"/>
    <n v="-71.627943000000002"/>
    <n v="-33.039520000000003"/>
    <n v="6439.74072265625"/>
    <n v="1"/>
    <n v="0"/>
    <x v="1"/>
    <n v="0"/>
    <n v="1"/>
    <m/>
  </r>
  <r>
    <x v="0"/>
    <x v="0"/>
    <x v="0"/>
    <n v="8"/>
    <n v="-71.621835000000004"/>
    <n v="-33.046030000000002"/>
    <n v="7427.0693359375"/>
    <n v="1"/>
    <n v="0"/>
    <x v="1"/>
    <n v="0"/>
    <n v="1"/>
    <m/>
  </r>
  <r>
    <x v="0"/>
    <x v="0"/>
    <x v="0"/>
    <n v="9"/>
    <n v="-71.617592000000002"/>
    <n v="-33.046852000000001"/>
    <n v="7868.32763671875"/>
    <n v="1"/>
    <n v="0"/>
    <x v="1"/>
    <n v="0"/>
    <n v="1"/>
    <m/>
  </r>
  <r>
    <x v="0"/>
    <x v="0"/>
    <x v="0"/>
    <n v="10"/>
    <n v="-71.604009000000005"/>
    <n v="-33.047742999999997"/>
    <n v="9204.6826171875"/>
    <n v="1"/>
    <n v="0"/>
    <x v="1"/>
    <n v="0"/>
    <n v="1"/>
    <m/>
  </r>
  <r>
    <x v="0"/>
    <x v="0"/>
    <x v="0"/>
    <n v="11"/>
    <n v="-71.596037999999993"/>
    <n v="-33.052698999999997"/>
    <n v="10558.7431640625"/>
    <n v="1"/>
    <n v="0"/>
    <x v="1"/>
    <n v="0"/>
    <n v="1"/>
    <m/>
  </r>
  <r>
    <x v="0"/>
    <x v="0"/>
    <x v="0"/>
    <n v="12"/>
    <n v="-71.594027999999994"/>
    <n v="-33.059009000000003"/>
    <n v="11334.322265625"/>
    <n v="1"/>
    <n v="0"/>
    <x v="1"/>
    <n v="0"/>
    <n v="1"/>
    <m/>
  </r>
  <r>
    <x v="0"/>
    <x v="0"/>
    <x v="0"/>
    <n v="13"/>
    <n v="-71.591311000000005"/>
    <n v="-33.060963999999998"/>
    <n v="11698.2021484375"/>
    <n v="1"/>
    <n v="0"/>
    <x v="1"/>
    <n v="0"/>
    <n v="1"/>
    <m/>
  </r>
  <r>
    <x v="0"/>
    <x v="0"/>
    <x v="0"/>
    <n v="14"/>
    <n v="-71.585081000000002"/>
    <n v="-33.067281000000001"/>
    <n v="12746.7021484375"/>
    <n v="1"/>
    <n v="1"/>
    <x v="1"/>
    <n v="0.05"/>
    <n v="1"/>
    <m/>
  </r>
  <r>
    <x v="0"/>
    <x v="0"/>
    <x v="1"/>
    <n v="1"/>
    <n v="-71.585044999999994"/>
    <n v="-33.067321"/>
    <n v="154.49574279785156"/>
    <n v="1"/>
    <n v="1"/>
    <x v="1"/>
    <n v="0.9"/>
    <n v="1"/>
    <m/>
  </r>
  <r>
    <x v="0"/>
    <x v="0"/>
    <x v="1"/>
    <n v="2"/>
    <n v="-71.591329999999999"/>
    <n v="-33.060938999999998"/>
    <n v="1142.4964599609375"/>
    <n v="1"/>
    <n v="1"/>
    <x v="1"/>
    <n v="0.05"/>
    <n v="1"/>
    <m/>
  </r>
  <r>
    <x v="0"/>
    <x v="0"/>
    <x v="1"/>
    <n v="3"/>
    <n v="-71.594054"/>
    <n v="-33.058960999999996"/>
    <n v="1508.9356689453125"/>
    <n v="1"/>
    <n v="0"/>
    <x v="1"/>
    <n v="0"/>
    <n v="1"/>
    <m/>
  </r>
  <r>
    <x v="0"/>
    <x v="0"/>
    <x v="1"/>
    <n v="4"/>
    <n v="-71.596053999999995"/>
    <n v="-33.052692999999998"/>
    <n v="2280.2978515625"/>
    <n v="1"/>
    <n v="0"/>
    <x v="1"/>
    <n v="0"/>
    <n v="1"/>
    <m/>
  </r>
  <r>
    <x v="0"/>
    <x v="0"/>
    <x v="1"/>
    <n v="5"/>
    <n v="-71.603612999999996"/>
    <n v="-33.047753999999998"/>
    <n v="3613.02783203125"/>
    <n v="1"/>
    <n v="0"/>
    <x v="1"/>
    <n v="0"/>
    <n v="1"/>
    <m/>
  </r>
  <r>
    <x v="0"/>
    <x v="0"/>
    <x v="1"/>
    <n v="6"/>
    <n v="-71.617669000000006"/>
    <n v="-33.046844"/>
    <n v="4996.8759765625"/>
    <n v="1"/>
    <n v="0"/>
    <x v="1"/>
    <n v="0"/>
    <n v="1"/>
    <m/>
  </r>
  <r>
    <x v="0"/>
    <x v="0"/>
    <x v="1"/>
    <n v="7"/>
    <n v="-71.627594999999999"/>
    <n v="-33.039268"/>
    <n v="6452.62646484375"/>
    <n v="1"/>
    <n v="0"/>
    <x v="1"/>
    <n v="0"/>
    <n v="1"/>
    <m/>
  </r>
  <r>
    <x v="0"/>
    <x v="0"/>
    <x v="1"/>
    <n v="8"/>
    <n v="-71.629987"/>
    <n v="-33.039296999999998"/>
    <n v="6865.99169921875"/>
    <n v="1"/>
    <n v="0"/>
    <x v="1"/>
    <n v="0"/>
    <n v="1"/>
    <m/>
  </r>
  <r>
    <x v="0"/>
    <x v="0"/>
    <x v="1"/>
    <n v="9"/>
    <n v="-71.632660999999999"/>
    <n v="-33.043120999999999"/>
    <n v="7438.38037109375"/>
    <n v="1"/>
    <n v="0"/>
    <x v="1"/>
    <n v="0"/>
    <n v="1"/>
    <m/>
  </r>
  <r>
    <x v="0"/>
    <x v="0"/>
    <x v="1"/>
    <n v="10"/>
    <n v="-71.634056000000001"/>
    <n v="-33.042879999999997"/>
    <n v="8694.2275390625"/>
    <n v="1"/>
    <n v="0"/>
    <x v="1"/>
    <n v="0"/>
    <n v="1"/>
    <m/>
  </r>
  <r>
    <x v="0"/>
    <x v="0"/>
    <x v="1"/>
    <n v="11"/>
    <n v="-71.636906999999994"/>
    <n v="-33.043396000000001"/>
    <n v="9081.1318359375"/>
    <n v="1"/>
    <n v="0"/>
    <x v="1"/>
    <n v="0"/>
    <n v="1"/>
    <m/>
  </r>
  <r>
    <x v="0"/>
    <x v="0"/>
    <x v="1"/>
    <n v="12"/>
    <n v="-71.646507"/>
    <n v="-33.044201999999999"/>
    <n v="11383.728515625"/>
    <n v="1"/>
    <n v="0"/>
    <x v="1"/>
    <n v="0"/>
    <n v="1"/>
    <m/>
  </r>
  <r>
    <x v="0"/>
    <x v="0"/>
    <x v="1"/>
    <n v="13"/>
    <n v="-71.647718999999995"/>
    <n v="-33.050947000000001"/>
    <n v="12368.419921875"/>
    <n v="1"/>
    <n v="0"/>
    <x v="1"/>
    <n v="0"/>
    <n v="1"/>
    <m/>
  </r>
  <r>
    <x v="0"/>
    <x v="0"/>
    <x v="1"/>
    <n v="14"/>
    <n v="-71.646441999999993"/>
    <n v="-33.054039000000003"/>
    <n v="12926.904296875"/>
    <n v="1"/>
    <n v="1"/>
    <x v="1"/>
    <n v="0.05"/>
    <n v="1"/>
    <m/>
  </r>
  <r>
    <x v="0"/>
    <x v="1"/>
    <x v="0"/>
    <n v="1"/>
    <n v="-71.646838000000002"/>
    <n v="-33.054039000000003"/>
    <n v="41.748065948486328"/>
    <n v="1"/>
    <n v="1"/>
    <x v="1"/>
    <n v="0.9"/>
    <n v="1"/>
    <m/>
  </r>
  <r>
    <x v="0"/>
    <x v="1"/>
    <x v="0"/>
    <n v="2"/>
    <n v="-71.644518000000005"/>
    <n v="-33.054572"/>
    <n v="438.0340576171875"/>
    <n v="1"/>
    <n v="1"/>
    <x v="1"/>
    <n v="0.05"/>
    <n v="1"/>
    <m/>
  </r>
  <r>
    <x v="0"/>
    <x v="1"/>
    <x v="0"/>
    <n v="3"/>
    <n v="-71.637562000000003"/>
    <n v="-33.043785999999997"/>
    <n v="1875.5242919921875"/>
    <n v="1"/>
    <n v="0"/>
    <x v="1"/>
    <n v="0"/>
    <n v="1"/>
    <m/>
  </r>
  <r>
    <x v="0"/>
    <x v="1"/>
    <x v="0"/>
    <n v="4"/>
    <n v="-71.633160000000004"/>
    <n v="-33.043556000000002"/>
    <n v="3530.41064453125"/>
    <n v="1"/>
    <n v="0"/>
    <x v="1"/>
    <n v="0"/>
    <n v="1"/>
    <m/>
  </r>
  <r>
    <x v="0"/>
    <x v="1"/>
    <x v="0"/>
    <n v="5"/>
    <n v="-71.625567000000004"/>
    <n v="-33.041139000000001"/>
    <n v="4752.46337890625"/>
    <n v="1"/>
    <n v="0"/>
    <x v="1"/>
    <n v="0"/>
    <n v="1"/>
    <m/>
  </r>
  <r>
    <x v="0"/>
    <x v="1"/>
    <x v="0"/>
    <n v="6"/>
    <n v="-71.621835000000004"/>
    <n v="-33.046030000000002"/>
    <n v="5453.01904296875"/>
    <n v="1"/>
    <n v="0"/>
    <x v="1"/>
    <n v="0"/>
    <n v="1"/>
    <m/>
  </r>
  <r>
    <x v="0"/>
    <x v="1"/>
    <x v="0"/>
    <n v="7"/>
    <n v="-71.617763999999994"/>
    <n v="-33.046833999999997"/>
    <n v="5878.08837890625"/>
    <n v="1"/>
    <n v="0"/>
    <x v="1"/>
    <n v="0"/>
    <n v="1"/>
    <m/>
  </r>
  <r>
    <x v="0"/>
    <x v="1"/>
    <x v="0"/>
    <n v="8"/>
    <n v="-71.605609999999999"/>
    <n v="-33.047209000000002"/>
    <n v="7018.529296875"/>
    <n v="1"/>
    <n v="0"/>
    <x v="1"/>
    <n v="0"/>
    <n v="1"/>
    <m/>
  </r>
  <r>
    <x v="0"/>
    <x v="1"/>
    <x v="0"/>
    <n v="9"/>
    <n v="-71.596037999999993"/>
    <n v="-33.052698999999997"/>
    <n v="8584.6923828125"/>
    <n v="1"/>
    <n v="0"/>
    <x v="1"/>
    <n v="0"/>
    <n v="1"/>
    <m/>
  </r>
  <r>
    <x v="0"/>
    <x v="1"/>
    <x v="0"/>
    <n v="10"/>
    <n v="-71.594067999999993"/>
    <n v="-33.058936000000003"/>
    <n v="9351.35546875"/>
    <n v="1"/>
    <n v="0"/>
    <x v="1"/>
    <n v="0"/>
    <n v="1"/>
    <m/>
  </r>
  <r>
    <x v="0"/>
    <x v="1"/>
    <x v="0"/>
    <n v="11"/>
    <n v="-71.593801999999997"/>
    <n v="-33.064866000000002"/>
    <n v="10181.2353515625"/>
    <n v="1"/>
    <n v="0"/>
    <x v="1"/>
    <n v="0"/>
    <n v="1"/>
    <m/>
  </r>
  <r>
    <x v="0"/>
    <x v="1"/>
    <x v="0"/>
    <n v="12"/>
    <n v="-71.593160999999995"/>
    <n v="-33.068117999999998"/>
    <n v="10835.697265625"/>
    <n v="1"/>
    <n v="0"/>
    <x v="1"/>
    <n v="0"/>
    <n v="1"/>
    <m/>
  </r>
  <r>
    <x v="0"/>
    <x v="1"/>
    <x v="0"/>
    <n v="13"/>
    <n v="-71.593632999999997"/>
    <n v="-33.073346000000001"/>
    <n v="11641.13671875"/>
    <n v="1"/>
    <n v="1"/>
    <x v="1"/>
    <n v="0.05"/>
    <n v="1"/>
    <m/>
  </r>
  <r>
    <x v="0"/>
    <x v="1"/>
    <x v="1"/>
    <n v="1"/>
    <n v="-71.593648000000002"/>
    <n v="-33.072769000000001"/>
    <n v="140.88406372070312"/>
    <n v="1"/>
    <n v="1"/>
    <x v="1"/>
    <n v="0.9"/>
    <n v="1"/>
    <m/>
  </r>
  <r>
    <x v="0"/>
    <x v="1"/>
    <x v="1"/>
    <n v="2"/>
    <n v="-71.593767"/>
    <n v="-33.069015999999998"/>
    <n v="639.98614501953125"/>
    <n v="1"/>
    <n v="1"/>
    <x v="1"/>
    <n v="0.05"/>
    <n v="1"/>
    <m/>
  </r>
  <r>
    <x v="0"/>
    <x v="1"/>
    <x v="1"/>
    <n v="3"/>
    <n v="-71.594277000000005"/>
    <n v="-33.063690000000001"/>
    <n v="1324.9580078125"/>
    <n v="1"/>
    <n v="0"/>
    <x v="1"/>
    <n v="0"/>
    <n v="1"/>
    <m/>
  </r>
  <r>
    <x v="0"/>
    <x v="1"/>
    <x v="1"/>
    <n v="4"/>
    <n v="-71.594077999999996"/>
    <n v="-33.058917999999998"/>
    <n v="2011.371337890625"/>
    <n v="1"/>
    <n v="0"/>
    <x v="1"/>
    <n v="0"/>
    <n v="1"/>
    <m/>
  </r>
  <r>
    <x v="0"/>
    <x v="1"/>
    <x v="1"/>
    <n v="5"/>
    <n v="-71.596053999999995"/>
    <n v="-33.052692999999998"/>
    <n v="2777.464111328125"/>
    <n v="1"/>
    <n v="0"/>
    <x v="1"/>
    <n v="0"/>
    <n v="1"/>
    <m/>
  </r>
  <r>
    <x v="0"/>
    <x v="1"/>
    <x v="1"/>
    <n v="6"/>
    <n v="-71.605658000000005"/>
    <n v="-33.047217000000003"/>
    <n v="4367.1142578125"/>
    <n v="1"/>
    <n v="0"/>
    <x v="1"/>
    <n v="0"/>
    <n v="1"/>
    <m/>
  </r>
  <r>
    <x v="0"/>
    <x v="1"/>
    <x v="1"/>
    <n v="7"/>
    <n v="-71.617773999999997"/>
    <n v="-33.046832000000002"/>
    <n v="5503.939453125"/>
    <n v="1"/>
    <n v="0"/>
    <x v="1"/>
    <n v="0"/>
    <n v="1"/>
    <m/>
  </r>
  <r>
    <x v="0"/>
    <x v="1"/>
    <x v="1"/>
    <n v="8"/>
    <n v="-71.621538999999999"/>
    <n v="-33.044263999999998"/>
    <n v="6129.44775390625"/>
    <n v="1"/>
    <n v="0"/>
    <x v="1"/>
    <n v="0"/>
    <n v="1"/>
    <m/>
  </r>
  <r>
    <x v="0"/>
    <x v="1"/>
    <x v="1"/>
    <n v="9"/>
    <n v="-71.629987"/>
    <n v="-33.039296999999998"/>
    <n v="7363.15771484375"/>
    <n v="1"/>
    <n v="0"/>
    <x v="1"/>
    <n v="0"/>
    <n v="1"/>
    <m/>
  </r>
  <r>
    <x v="0"/>
    <x v="1"/>
    <x v="1"/>
    <n v="10"/>
    <n v="-71.633739000000006"/>
    <n v="-33.044092999999997"/>
    <n v="8091.66943359375"/>
    <n v="1"/>
    <n v="0"/>
    <x v="1"/>
    <n v="0"/>
    <n v="1"/>
    <m/>
  </r>
  <r>
    <x v="0"/>
    <x v="1"/>
    <x v="1"/>
    <n v="11"/>
    <n v="-71.637011999999999"/>
    <n v="-33.043455999999999"/>
    <n v="9590.1494140625"/>
    <n v="1"/>
    <n v="0"/>
    <x v="1"/>
    <n v="0"/>
    <n v="1"/>
    <m/>
  </r>
  <r>
    <x v="0"/>
    <x v="1"/>
    <x v="1"/>
    <n v="12"/>
    <n v="-71.644503"/>
    <n v="-33.054568000000003"/>
    <n v="11089.25"/>
    <n v="1"/>
    <n v="0"/>
    <x v="1"/>
    <n v="0"/>
    <n v="1"/>
    <m/>
  </r>
  <r>
    <x v="0"/>
    <x v="1"/>
    <x v="1"/>
    <n v="13"/>
    <n v="-71.646850000000001"/>
    <n v="-33.054039000000003"/>
    <n v="11488.125"/>
    <n v="1"/>
    <n v="1"/>
    <x v="1"/>
    <n v="0.05"/>
    <n v="1"/>
    <m/>
  </r>
  <r>
    <x v="0"/>
    <x v="2"/>
    <x v="0"/>
    <n v="1"/>
    <n v="-71.583371"/>
    <n v="-33.079751000000002"/>
    <n v="175.62980651855469"/>
    <n v="1"/>
    <n v="1"/>
    <x v="1"/>
    <n v="0.9"/>
    <n v="1"/>
    <m/>
  </r>
  <r>
    <x v="0"/>
    <x v="2"/>
    <x v="0"/>
    <n v="2"/>
    <n v="-71.583366999999996"/>
    <n v="-33.074585999999996"/>
    <n v="1103.4224853515625"/>
    <n v="1"/>
    <n v="1"/>
    <x v="1"/>
    <n v="0.05"/>
    <n v="1"/>
    <m/>
  </r>
  <r>
    <x v="0"/>
    <x v="2"/>
    <x v="0"/>
    <n v="3"/>
    <n v="-71.584453999999994"/>
    <n v="-33.072080999999997"/>
    <n v="1407.193603515625"/>
    <n v="1"/>
    <n v="0"/>
    <x v="1"/>
    <n v="0"/>
    <n v="1"/>
    <m/>
  </r>
  <r>
    <x v="0"/>
    <x v="2"/>
    <x v="0"/>
    <n v="4"/>
    <n v="-71.588288000000006"/>
    <n v="-33.062961000000001"/>
    <n v="2817.27294921875"/>
    <n v="1"/>
    <n v="0"/>
    <x v="1"/>
    <n v="0"/>
    <n v="1"/>
    <m/>
  </r>
  <r>
    <x v="0"/>
    <x v="2"/>
    <x v="0"/>
    <n v="5"/>
    <n v="-71.594077999999996"/>
    <n v="-33.058917999999998"/>
    <n v="3731.098876953125"/>
    <n v="1"/>
    <n v="0"/>
    <x v="1"/>
    <n v="0"/>
    <n v="1"/>
    <m/>
  </r>
  <r>
    <x v="0"/>
    <x v="2"/>
    <x v="0"/>
    <n v="6"/>
    <n v="-71.596101000000004"/>
    <n v="-33.052672000000001"/>
    <n v="4502.15966796875"/>
    <n v="1"/>
    <n v="0"/>
    <x v="1"/>
    <n v="0"/>
    <n v="1"/>
    <m/>
  </r>
  <r>
    <x v="0"/>
    <x v="2"/>
    <x v="0"/>
    <n v="7"/>
    <n v="-71.605658000000005"/>
    <n v="-33.047217000000003"/>
    <n v="6086.84228515625"/>
    <n v="1"/>
    <n v="0"/>
    <x v="1"/>
    <n v="0"/>
    <n v="1"/>
    <m/>
  </r>
  <r>
    <x v="0"/>
    <x v="2"/>
    <x v="0"/>
    <n v="8"/>
    <n v="-71.617773999999997"/>
    <n v="-33.046832000000002"/>
    <n v="7223.66748046875"/>
    <n v="1"/>
    <n v="0"/>
    <x v="1"/>
    <n v="0"/>
    <n v="1"/>
    <m/>
  </r>
  <r>
    <x v="0"/>
    <x v="2"/>
    <x v="0"/>
    <n v="9"/>
    <n v="-71.621538999999999"/>
    <n v="-33.044263999999998"/>
    <n v="7849.17578125"/>
    <n v="1"/>
    <n v="0"/>
    <x v="1"/>
    <n v="0"/>
    <n v="1"/>
    <m/>
  </r>
  <r>
    <x v="0"/>
    <x v="2"/>
    <x v="0"/>
    <n v="10"/>
    <n v="-71.628017999999997"/>
    <n v="-33.038936"/>
    <n v="8723.60546875"/>
    <n v="1"/>
    <n v="1"/>
    <x v="1"/>
    <n v="0.05"/>
    <n v="1"/>
    <m/>
  </r>
  <r>
    <x v="0"/>
    <x v="2"/>
    <x v="1"/>
    <n v="1"/>
    <n v="-71.628482000000005"/>
    <n v="-33.039136999999997"/>
    <n v="587.27978515625"/>
    <n v="1"/>
    <n v="1"/>
    <x v="1"/>
    <n v="0.9"/>
    <n v="1"/>
    <m/>
  </r>
  <r>
    <x v="0"/>
    <x v="2"/>
    <x v="1"/>
    <n v="2"/>
    <n v="-71.621835000000004"/>
    <n v="-33.046030000000002"/>
    <n v="1640.4830322265625"/>
    <n v="1"/>
    <n v="1"/>
    <x v="1"/>
    <n v="0.05"/>
    <n v="1"/>
    <m/>
  </r>
  <r>
    <x v="0"/>
    <x v="2"/>
    <x v="1"/>
    <n v="3"/>
    <n v="-71.617763999999994"/>
    <n v="-33.046833999999997"/>
    <n v="2065.552490234375"/>
    <n v="1"/>
    <n v="0"/>
    <x v="1"/>
    <n v="0"/>
    <n v="1"/>
    <m/>
  </r>
  <r>
    <x v="0"/>
    <x v="2"/>
    <x v="1"/>
    <n v="4"/>
    <n v="-71.605609999999999"/>
    <n v="-33.047209000000002"/>
    <n v="3205.9931640625"/>
    <n v="1"/>
    <n v="0"/>
    <x v="1"/>
    <n v="0"/>
    <n v="1"/>
    <m/>
  </r>
  <r>
    <x v="0"/>
    <x v="2"/>
    <x v="1"/>
    <n v="5"/>
    <n v="-71.596104999999994"/>
    <n v="-33.052670999999997"/>
    <n v="4765.17041015625"/>
    <n v="1"/>
    <n v="0"/>
    <x v="1"/>
    <n v="0"/>
    <n v="1"/>
    <m/>
  </r>
  <r>
    <x v="0"/>
    <x v="2"/>
    <x v="1"/>
    <n v="6"/>
    <n v="-71.594067999999993"/>
    <n v="-33.058936000000003"/>
    <n v="5538.8193359375"/>
    <n v="1"/>
    <n v="0"/>
    <x v="1"/>
    <n v="0"/>
    <n v="1"/>
    <m/>
  </r>
  <r>
    <x v="0"/>
    <x v="2"/>
    <x v="1"/>
    <n v="7"/>
    <n v="-71.587925999999996"/>
    <n v="-33.063634"/>
    <n v="6366.32421875"/>
    <n v="1"/>
    <n v="0"/>
    <x v="1"/>
    <n v="0"/>
    <n v="1"/>
    <m/>
  </r>
  <r>
    <x v="0"/>
    <x v="2"/>
    <x v="1"/>
    <n v="8"/>
    <n v="-71.584452999999996"/>
    <n v="-33.072082000000002"/>
    <n v="8073.66015625"/>
    <n v="1"/>
    <n v="0"/>
    <x v="1"/>
    <n v="0"/>
    <n v="1"/>
    <m/>
  </r>
  <r>
    <x v="0"/>
    <x v="2"/>
    <x v="1"/>
    <n v="9"/>
    <n v="-71.583380000000005"/>
    <n v="-33.079734999999999"/>
    <n v="9303.125"/>
    <n v="1"/>
    <n v="1"/>
    <x v="1"/>
    <n v="0.05"/>
    <n v="1"/>
    <m/>
  </r>
  <r>
    <x v="0"/>
    <x v="3"/>
    <x v="0"/>
    <n v="1"/>
    <n v="-71.583371"/>
    <n v="-33.079751000000002"/>
    <n v="175.62980651855469"/>
    <n v="1"/>
    <n v="1"/>
    <x v="1"/>
    <n v="0.9"/>
    <n v="1"/>
    <m/>
  </r>
  <r>
    <x v="0"/>
    <x v="3"/>
    <x v="0"/>
    <n v="2"/>
    <n v="-71.584453999999994"/>
    <n v="-33.072080999999997"/>
    <n v="1407.193603515625"/>
    <n v="1"/>
    <n v="1"/>
    <x v="1"/>
    <n v="0.05"/>
    <n v="1"/>
    <m/>
  </r>
  <r>
    <x v="0"/>
    <x v="3"/>
    <x v="0"/>
    <n v="3"/>
    <n v="-71.588288000000006"/>
    <n v="-33.062961000000001"/>
    <n v="2817.27294921875"/>
    <n v="1"/>
    <n v="0"/>
    <x v="1"/>
    <n v="0"/>
    <n v="1"/>
    <m/>
  </r>
  <r>
    <x v="0"/>
    <x v="3"/>
    <x v="0"/>
    <n v="4"/>
    <n v="-71.594030000000004"/>
    <n v="-33.059004000000002"/>
    <n v="3720.560302734375"/>
    <n v="1"/>
    <n v="0"/>
    <x v="1"/>
    <n v="0"/>
    <n v="1"/>
    <m/>
  </r>
  <r>
    <x v="0"/>
    <x v="3"/>
    <x v="0"/>
    <n v="5"/>
    <n v="-71.596101000000004"/>
    <n v="-33.052672000000001"/>
    <n v="4502.15966796875"/>
    <n v="1"/>
    <n v="0"/>
    <x v="1"/>
    <n v="0"/>
    <n v="1"/>
    <m/>
  </r>
  <r>
    <x v="0"/>
    <x v="3"/>
    <x v="0"/>
    <n v="6"/>
    <n v="-71.604895999999997"/>
    <n v="-33.044707000000002"/>
    <n v="6188.490234375"/>
    <n v="1"/>
    <n v="0"/>
    <x v="1"/>
    <n v="0"/>
    <n v="1"/>
    <m/>
  </r>
  <r>
    <x v="0"/>
    <x v="3"/>
    <x v="0"/>
    <n v="7"/>
    <n v="-71.599576999999996"/>
    <n v="-33.037967000000002"/>
    <n v="7256.87890625"/>
    <n v="1"/>
    <n v="0"/>
    <x v="1"/>
    <n v="0"/>
    <n v="0"/>
    <m/>
  </r>
  <r>
    <x v="0"/>
    <x v="3"/>
    <x v="0"/>
    <n v="8"/>
    <n v="-71.589753999999999"/>
    <n v="-33.032438999999997"/>
    <n v="8521.6298828125"/>
    <n v="1"/>
    <n v="0"/>
    <x v="1"/>
    <n v="0"/>
    <n v="0"/>
    <m/>
  </r>
  <r>
    <x v="0"/>
    <x v="3"/>
    <x v="0"/>
    <n v="9"/>
    <n v="-71.567217999999997"/>
    <n v="-33.024011000000002"/>
    <n v="11171.2626953125"/>
    <n v="1"/>
    <n v="0"/>
    <x v="1"/>
    <n v="0"/>
    <n v="1"/>
    <m/>
  </r>
  <r>
    <x v="0"/>
    <x v="3"/>
    <x v="0"/>
    <n v="10"/>
    <n v="-71.552824000000001"/>
    <n v="-33.026246999999998"/>
    <n v="12539.90234375"/>
    <n v="1"/>
    <n v="0"/>
    <x v="1"/>
    <n v="0"/>
    <n v="1"/>
    <m/>
  </r>
  <r>
    <x v="0"/>
    <x v="3"/>
    <x v="0"/>
    <n v="11"/>
    <n v="-71.550934999999996"/>
    <n v="-33.020086999999997"/>
    <n v="13387.7041015625"/>
    <n v="1"/>
    <n v="0"/>
    <x v="1"/>
    <n v="0"/>
    <n v="1"/>
    <m/>
  </r>
  <r>
    <x v="0"/>
    <x v="3"/>
    <x v="0"/>
    <n v="12"/>
    <n v="-71.547701000000004"/>
    <n v="-33.008310999999999"/>
    <n v="14805.3583984375"/>
    <n v="1"/>
    <n v="1"/>
    <x v="1"/>
    <n v="0.05"/>
    <n v="1"/>
    <m/>
  </r>
  <r>
    <x v="0"/>
    <x v="3"/>
    <x v="1"/>
    <n v="1"/>
    <n v="-71.543188000000001"/>
    <n v="-33.013089000000001"/>
    <n v="454.67724609375"/>
    <n v="1"/>
    <n v="1"/>
    <x v="1"/>
    <n v="0.9"/>
    <n v="1"/>
    <m/>
  </r>
  <r>
    <x v="0"/>
    <x v="3"/>
    <x v="1"/>
    <n v="2"/>
    <n v="-71.549109000000001"/>
    <n v="-33.025052000000002"/>
    <n v="1988.85595703125"/>
    <n v="1"/>
    <n v="1"/>
    <x v="1"/>
    <n v="0.05"/>
    <n v="1"/>
    <m/>
  </r>
  <r>
    <x v="0"/>
    <x v="3"/>
    <x v="1"/>
    <n v="3"/>
    <n v="-71.552800000000005"/>
    <n v="-33.026020000000003"/>
    <n v="2472.5078125"/>
    <n v="1"/>
    <n v="0"/>
    <x v="1"/>
    <n v="0"/>
    <n v="1"/>
    <m/>
  </r>
  <r>
    <x v="0"/>
    <x v="3"/>
    <x v="1"/>
    <n v="4"/>
    <n v="-71.567415999999994"/>
    <n v="-33.023710000000001"/>
    <n v="3864.36279296875"/>
    <n v="1"/>
    <n v="0"/>
    <x v="1"/>
    <n v="0"/>
    <n v="1"/>
    <m/>
  </r>
  <r>
    <x v="0"/>
    <x v="3"/>
    <x v="1"/>
    <n v="5"/>
    <n v="-71.589808000000005"/>
    <n v="-33.032356999999998"/>
    <n v="6528.4921875"/>
    <n v="1"/>
    <n v="0"/>
    <x v="1"/>
    <n v="0"/>
    <n v="0"/>
    <m/>
  </r>
  <r>
    <x v="0"/>
    <x v="3"/>
    <x v="1"/>
    <n v="6"/>
    <n v="-71.605127999999993"/>
    <n v="-33.044829999999997"/>
    <n v="8753.4677734375"/>
    <n v="1"/>
    <n v="0"/>
    <x v="1"/>
    <n v="0"/>
    <n v="1"/>
    <m/>
  </r>
  <r>
    <x v="0"/>
    <x v="3"/>
    <x v="1"/>
    <n v="7"/>
    <n v="-71.596104999999994"/>
    <n v="-33.052670999999997"/>
    <n v="10440.126953125"/>
    <n v="1"/>
    <n v="0"/>
    <x v="1"/>
    <n v="0"/>
    <n v="1"/>
    <m/>
  </r>
  <r>
    <x v="0"/>
    <x v="3"/>
    <x v="1"/>
    <n v="8"/>
    <n v="-71.594027999999994"/>
    <n v="-33.059009000000003"/>
    <n v="11222.6923828125"/>
    <n v="1"/>
    <n v="0"/>
    <x v="1"/>
    <n v="0"/>
    <n v="1"/>
    <m/>
  </r>
  <r>
    <x v="0"/>
    <x v="3"/>
    <x v="1"/>
    <n v="9"/>
    <n v="-71.587925999999996"/>
    <n v="-33.063634"/>
    <n v="12041.28125"/>
    <n v="1"/>
    <n v="0"/>
    <x v="1"/>
    <n v="0"/>
    <n v="1"/>
    <m/>
  </r>
  <r>
    <x v="0"/>
    <x v="3"/>
    <x v="1"/>
    <n v="10"/>
    <n v="-71.584452999999996"/>
    <n v="-33.072082000000002"/>
    <n v="13748.6171875"/>
    <n v="1"/>
    <n v="0"/>
    <x v="1"/>
    <n v="0"/>
    <n v="1"/>
    <m/>
  </r>
  <r>
    <x v="0"/>
    <x v="3"/>
    <x v="1"/>
    <n v="11"/>
    <n v="-71.583380000000005"/>
    <n v="-33.079734999999999"/>
    <n v="14978.0830078125"/>
    <n v="1"/>
    <n v="1"/>
    <x v="1"/>
    <n v="0.05"/>
    <n v="1"/>
    <m/>
  </r>
  <r>
    <x v="0"/>
    <x v="4"/>
    <x v="0"/>
    <n v="1"/>
    <n v="-71.645576000000005"/>
    <n v="-33.054049999999997"/>
    <n v="159.64683532714844"/>
    <n v="1"/>
    <n v="1"/>
    <x v="0"/>
    <n v="0.9"/>
    <n v="1"/>
    <m/>
  </r>
  <r>
    <x v="0"/>
    <x v="4"/>
    <x v="0"/>
    <n v="2"/>
    <n v="-71.650952000000004"/>
    <n v="-33.047468000000002"/>
    <n v="1217.6090087890625"/>
    <n v="1"/>
    <n v="1"/>
    <x v="1"/>
    <n v="0.05"/>
    <n v="1"/>
    <m/>
  </r>
  <r>
    <x v="0"/>
    <x v="4"/>
    <x v="0"/>
    <n v="3"/>
    <n v="-71.646006"/>
    <n v="-33.042124999999999"/>
    <n v="2080.506103515625"/>
    <n v="1"/>
    <n v="0"/>
    <x v="1"/>
    <n v="0"/>
    <n v="1"/>
    <m/>
  </r>
  <r>
    <x v="0"/>
    <x v="4"/>
    <x v="0"/>
    <n v="4"/>
    <n v="-71.651133000000002"/>
    <n v="-33.028663999999999"/>
    <n v="4329.47412109375"/>
    <n v="1"/>
    <n v="0"/>
    <x v="1"/>
    <n v="0"/>
    <n v="1"/>
    <m/>
  </r>
  <r>
    <x v="0"/>
    <x v="4"/>
    <x v="0"/>
    <n v="5"/>
    <n v="-71.637878999999998"/>
    <n v="-33.031548000000001"/>
    <n v="5862.77099609375"/>
    <n v="1"/>
    <n v="0"/>
    <x v="1"/>
    <n v="0"/>
    <n v="1"/>
    <m/>
  </r>
  <r>
    <x v="0"/>
    <x v="4"/>
    <x v="0"/>
    <n v="6"/>
    <n v="-71.639476999999999"/>
    <n v="-33.02666"/>
    <n v="6760.5263671875"/>
    <n v="1"/>
    <n v="0"/>
    <x v="1"/>
    <n v="0"/>
    <n v="1"/>
    <m/>
  </r>
  <r>
    <x v="0"/>
    <x v="4"/>
    <x v="0"/>
    <n v="7"/>
    <n v="-71.641580000000005"/>
    <n v="-33.020606999999998"/>
    <n v="7571.2568359375"/>
    <n v="1"/>
    <n v="0"/>
    <x v="1"/>
    <n v="0"/>
    <n v="1"/>
    <m/>
  </r>
  <r>
    <x v="0"/>
    <x v="4"/>
    <x v="0"/>
    <n v="8"/>
    <n v="-71.633302"/>
    <n v="-33.022494000000002"/>
    <n v="8882.1328125"/>
    <n v="1"/>
    <n v="0"/>
    <x v="1"/>
    <n v="0"/>
    <n v="1"/>
    <m/>
  </r>
  <r>
    <x v="0"/>
    <x v="4"/>
    <x v="0"/>
    <n v="9"/>
    <n v="-71.630201999999997"/>
    <n v="-33.036157000000003"/>
    <n v="10647.462890625"/>
    <n v="1"/>
    <n v="0"/>
    <x v="1"/>
    <n v="0"/>
    <n v="1"/>
    <m/>
  </r>
  <r>
    <x v="0"/>
    <x v="4"/>
    <x v="0"/>
    <n v="10"/>
    <n v="-71.621835000000004"/>
    <n v="-33.046030000000002"/>
    <n v="12070.064453125"/>
    <n v="1"/>
    <n v="0"/>
    <x v="1"/>
    <n v="0"/>
    <n v="1"/>
    <m/>
  </r>
  <r>
    <x v="0"/>
    <x v="4"/>
    <x v="0"/>
    <n v="11"/>
    <n v="-71.617763999999994"/>
    <n v="-33.046833999999997"/>
    <n v="12495.1337890625"/>
    <n v="1"/>
    <n v="0"/>
    <x v="1"/>
    <n v="0"/>
    <n v="1"/>
    <m/>
  </r>
  <r>
    <x v="0"/>
    <x v="4"/>
    <x v="0"/>
    <n v="12"/>
    <n v="-71.605609999999999"/>
    <n v="-33.047209000000002"/>
    <n v="13635.57421875"/>
    <n v="1"/>
    <n v="0"/>
    <x v="1"/>
    <n v="0"/>
    <n v="1"/>
    <m/>
  </r>
  <r>
    <x v="0"/>
    <x v="4"/>
    <x v="0"/>
    <n v="13"/>
    <n v="-71.602836999999994"/>
    <n v="-33.050567999999998"/>
    <n v="14179.5625"/>
    <n v="1"/>
    <n v="0"/>
    <x v="1"/>
    <n v="0"/>
    <n v="1"/>
    <m/>
  </r>
  <r>
    <x v="0"/>
    <x v="4"/>
    <x v="0"/>
    <n v="14"/>
    <n v="-71.587190000000007"/>
    <n v="-33.057507999999999"/>
    <n v="16654.564453125"/>
    <n v="1"/>
    <n v="0"/>
    <x v="1"/>
    <n v="0"/>
    <n v="1"/>
    <m/>
  </r>
  <r>
    <x v="0"/>
    <x v="4"/>
    <x v="0"/>
    <n v="15"/>
    <n v="-71.590591000000003"/>
    <n v="-33.056325999999999"/>
    <n v="17166.669921875"/>
    <n v="1"/>
    <n v="1"/>
    <x v="1"/>
    <n v="0.05"/>
    <n v="1"/>
    <m/>
  </r>
  <r>
    <x v="0"/>
    <x v="4"/>
    <x v="1"/>
    <n v="1"/>
    <n v="-71.590748000000005"/>
    <n v="-33.055923"/>
    <n v="924.8753662109375"/>
    <n v="1"/>
    <n v="1"/>
    <x v="1"/>
    <n v="0.9"/>
    <n v="1"/>
    <m/>
  </r>
  <r>
    <x v="0"/>
    <x v="4"/>
    <x v="1"/>
    <n v="2"/>
    <n v="-71.587215999999998"/>
    <n v="-33.057537000000004"/>
    <n v="1479.9896240234375"/>
    <n v="1"/>
    <n v="1"/>
    <x v="1"/>
    <n v="0.05"/>
    <n v="1"/>
    <m/>
  </r>
  <r>
    <x v="0"/>
    <x v="4"/>
    <x v="1"/>
    <n v="3"/>
    <n v="-71.602537999999996"/>
    <n v="-33.050522999999998"/>
    <n v="4037.95556640625"/>
    <n v="1"/>
    <n v="0"/>
    <x v="1"/>
    <n v="0"/>
    <n v="1"/>
    <m/>
  </r>
  <r>
    <x v="0"/>
    <x v="4"/>
    <x v="1"/>
    <n v="4"/>
    <n v="-71.605708000000007"/>
    <n v="-33.047224999999997"/>
    <n v="4622.81591796875"/>
    <n v="1"/>
    <n v="0"/>
    <x v="1"/>
    <n v="0"/>
    <n v="1"/>
    <m/>
  </r>
  <r>
    <x v="0"/>
    <x v="4"/>
    <x v="1"/>
    <n v="5"/>
    <n v="-71.617773999999997"/>
    <n v="-33.046832000000002"/>
    <n v="5754.88720703125"/>
    <n v="1"/>
    <n v="0"/>
    <x v="1"/>
    <n v="0"/>
    <n v="1"/>
    <m/>
  </r>
  <r>
    <x v="0"/>
    <x v="4"/>
    <x v="1"/>
    <n v="6"/>
    <n v="-71.621538999999999"/>
    <n v="-33.044263999999998"/>
    <n v="6380.3955078125"/>
    <n v="1"/>
    <n v="0"/>
    <x v="1"/>
    <n v="0"/>
    <n v="1"/>
    <m/>
  </r>
  <r>
    <x v="0"/>
    <x v="4"/>
    <x v="1"/>
    <n v="7"/>
    <n v="-71.629643000000002"/>
    <n v="-33.035978"/>
    <n v="7622.97900390625"/>
    <n v="1"/>
    <n v="0"/>
    <x v="1"/>
    <n v="0"/>
    <n v="1"/>
    <m/>
  </r>
  <r>
    <x v="0"/>
    <x v="4"/>
    <x v="1"/>
    <n v="8"/>
    <n v="-71.633270999999993"/>
    <n v="-33.022511000000002"/>
    <n v="9386.8935546875"/>
    <n v="1"/>
    <n v="0"/>
    <x v="1"/>
    <n v="0"/>
    <n v="1"/>
    <m/>
  </r>
  <r>
    <x v="0"/>
    <x v="4"/>
    <x v="1"/>
    <n v="9"/>
    <n v="-71.641581000000002"/>
    <n v="-33.020603999999999"/>
    <n v="10700.880859375"/>
    <n v="1"/>
    <n v="0"/>
    <x v="1"/>
    <n v="0"/>
    <n v="1"/>
    <m/>
  </r>
  <r>
    <x v="0"/>
    <x v="4"/>
    <x v="1"/>
    <n v="10"/>
    <n v="-71.639476999999999"/>
    <n v="-33.026651999999999"/>
    <n v="11511.068359375"/>
    <n v="1"/>
    <n v="0"/>
    <x v="1"/>
    <n v="0"/>
    <n v="1"/>
    <m/>
  </r>
  <r>
    <x v="0"/>
    <x v="4"/>
    <x v="1"/>
    <n v="11"/>
    <n v="-71.638149999999996"/>
    <n v="-33.031309999999998"/>
    <n v="12224.6865234375"/>
    <n v="1"/>
    <n v="0"/>
    <x v="1"/>
    <n v="0"/>
    <n v="1"/>
    <m/>
  </r>
  <r>
    <x v="0"/>
    <x v="4"/>
    <x v="1"/>
    <n v="12"/>
    <n v="-71.651128999999997"/>
    <n v="-33.028661999999997"/>
    <n v="13719.9931640625"/>
    <n v="1"/>
    <n v="0"/>
    <x v="1"/>
    <n v="0"/>
    <n v="1"/>
    <m/>
  </r>
  <r>
    <x v="0"/>
    <x v="4"/>
    <x v="1"/>
    <n v="13"/>
    <n v="-71.645984999999996"/>
    <n v="-33.042082999999998"/>
    <n v="15976.1171875"/>
    <n v="1"/>
    <n v="0"/>
    <x v="1"/>
    <n v="0"/>
    <n v="1"/>
    <m/>
  </r>
  <r>
    <x v="0"/>
    <x v="4"/>
    <x v="1"/>
    <n v="14"/>
    <n v="-71.650761000000003"/>
    <n v="-33.047015000000002"/>
    <n v="16790.34375"/>
    <n v="1"/>
    <n v="0"/>
    <x v="1"/>
    <n v="0"/>
    <n v="1"/>
    <m/>
  </r>
  <r>
    <x v="0"/>
    <x v="4"/>
    <x v="1"/>
    <n v="15"/>
    <n v="-71.645866999999996"/>
    <n v="-33.054049999999997"/>
    <n v="17929.208984375"/>
    <n v="1"/>
    <n v="1"/>
    <x v="1"/>
    <n v="0.05"/>
    <n v="1"/>
    <m/>
  </r>
  <r>
    <x v="0"/>
    <x v="5"/>
    <x v="0"/>
    <n v="1"/>
    <n v="-71.584528000000006"/>
    <n v="-33.074536000000002"/>
    <n v="1322.4940185546875"/>
    <n v="1"/>
    <n v="1"/>
    <x v="1"/>
    <n v="0.9"/>
    <n v="1"/>
    <m/>
  </r>
  <r>
    <x v="0"/>
    <x v="5"/>
    <x v="0"/>
    <n v="2"/>
    <n v="-71.583716999999993"/>
    <n v="-33.075350999999998"/>
    <n v="1456.4710693359375"/>
    <n v="1"/>
    <n v="1"/>
    <x v="1"/>
    <n v="0.05"/>
    <n v="1"/>
    <m/>
  </r>
  <r>
    <x v="0"/>
    <x v="5"/>
    <x v="0"/>
    <n v="3"/>
    <n v="-71.583366999999996"/>
    <n v="-33.074585999999996"/>
    <n v="1560.9881591796875"/>
    <n v="1"/>
    <n v="0"/>
    <x v="1"/>
    <n v="0"/>
    <n v="1"/>
    <m/>
  </r>
  <r>
    <x v="0"/>
    <x v="5"/>
    <x v="0"/>
    <n v="4"/>
    <n v="-71.591116999999997"/>
    <n v="-33.064712"/>
    <n v="4146.8125"/>
    <n v="1"/>
    <n v="0"/>
    <x v="1"/>
    <n v="0"/>
    <n v="1"/>
    <m/>
  </r>
  <r>
    <x v="0"/>
    <x v="5"/>
    <x v="0"/>
    <n v="5"/>
    <n v="-71.594077999999996"/>
    <n v="-33.058917999999998"/>
    <n v="5104.31005859375"/>
    <n v="1"/>
    <n v="0"/>
    <x v="1"/>
    <n v="0"/>
    <n v="1"/>
    <m/>
  </r>
  <r>
    <x v="0"/>
    <x v="5"/>
    <x v="0"/>
    <n v="6"/>
    <n v="-71.596101000000004"/>
    <n v="-33.052672000000001"/>
    <n v="5875.37060546875"/>
    <n v="1"/>
    <n v="0"/>
    <x v="1"/>
    <n v="0"/>
    <n v="1"/>
    <m/>
  </r>
  <r>
    <x v="0"/>
    <x v="5"/>
    <x v="0"/>
    <n v="7"/>
    <n v="-71.602641000000006"/>
    <n v="-33.050252"/>
    <n v="6923.02490234375"/>
    <n v="1"/>
    <n v="0"/>
    <x v="1"/>
    <n v="0"/>
    <n v="1"/>
    <m/>
  </r>
  <r>
    <x v="0"/>
    <x v="5"/>
    <x v="0"/>
    <n v="8"/>
    <n v="-71.605658000000005"/>
    <n v="-33.047217000000003"/>
    <n v="7471.57373046875"/>
    <n v="1"/>
    <n v="0"/>
    <x v="1"/>
    <n v="0"/>
    <n v="1"/>
    <m/>
  </r>
  <r>
    <x v="0"/>
    <x v="5"/>
    <x v="0"/>
    <n v="9"/>
    <n v="-71.617773999999997"/>
    <n v="-33.046832000000002"/>
    <n v="8608.3984375"/>
    <n v="1"/>
    <n v="0"/>
    <x v="1"/>
    <n v="0"/>
    <n v="1"/>
    <m/>
  </r>
  <r>
    <x v="0"/>
    <x v="5"/>
    <x v="0"/>
    <n v="10"/>
    <n v="-71.621538999999999"/>
    <n v="-33.044263999999998"/>
    <n v="9233.9072265625"/>
    <n v="1"/>
    <n v="0"/>
    <x v="1"/>
    <n v="0"/>
    <n v="1"/>
    <m/>
  </r>
  <r>
    <x v="0"/>
    <x v="5"/>
    <x v="0"/>
    <n v="11"/>
    <n v="-71.628017999999997"/>
    <n v="-33.038936"/>
    <n v="10108.337890625"/>
    <n v="1"/>
    <n v="1"/>
    <x v="1"/>
    <n v="0.05"/>
    <n v="1"/>
    <m/>
  </r>
  <r>
    <x v="0"/>
    <x v="5"/>
    <x v="1"/>
    <n v="1"/>
    <n v="-71.628482000000005"/>
    <n v="-33.039136999999997"/>
    <n v="587.27978515625"/>
    <n v="1"/>
    <n v="1"/>
    <x v="1"/>
    <n v="0.9"/>
    <n v="1"/>
    <m/>
  </r>
  <r>
    <x v="0"/>
    <x v="5"/>
    <x v="1"/>
    <n v="2"/>
    <n v="-71.621700000000004"/>
    <n v="-33.046131000000003"/>
    <n v="1657.3822021484375"/>
    <n v="1"/>
    <n v="1"/>
    <x v="1"/>
    <n v="0.05"/>
    <n v="1"/>
    <m/>
  </r>
  <r>
    <x v="0"/>
    <x v="5"/>
    <x v="1"/>
    <n v="3"/>
    <n v="-71.617810000000006"/>
    <n v="-33.046827999999998"/>
    <n v="2061.206298828125"/>
    <n v="1"/>
    <n v="0"/>
    <x v="1"/>
    <n v="0"/>
    <n v="1"/>
    <m/>
  </r>
  <r>
    <x v="0"/>
    <x v="5"/>
    <x v="1"/>
    <n v="4"/>
    <n v="-71.605712999999994"/>
    <n v="-33.047226000000002"/>
    <n v="3196.189453125"/>
    <n v="1"/>
    <n v="0"/>
    <x v="1"/>
    <n v="0"/>
    <n v="1"/>
    <m/>
  </r>
  <r>
    <x v="0"/>
    <x v="5"/>
    <x v="1"/>
    <n v="5"/>
    <n v="-71.602932999999993"/>
    <n v="-33.050341000000003"/>
    <n v="3723.256591796875"/>
    <n v="1"/>
    <n v="0"/>
    <x v="1"/>
    <n v="0"/>
    <n v="1"/>
    <m/>
  </r>
  <r>
    <x v="0"/>
    <x v="5"/>
    <x v="1"/>
    <n v="6"/>
    <n v="-71.596104999999994"/>
    <n v="-33.052670999999997"/>
    <n v="4765.17041015625"/>
    <n v="1"/>
    <n v="0"/>
    <x v="1"/>
    <n v="0"/>
    <n v="1"/>
    <m/>
  </r>
  <r>
    <x v="0"/>
    <x v="5"/>
    <x v="1"/>
    <n v="7"/>
    <n v="-71.594067999999993"/>
    <n v="-33.058936000000003"/>
    <n v="5538.8193359375"/>
    <n v="1"/>
    <n v="0"/>
    <x v="1"/>
    <n v="0"/>
    <n v="1"/>
    <m/>
  </r>
  <r>
    <x v="0"/>
    <x v="5"/>
    <x v="1"/>
    <n v="8"/>
    <n v="-71.591116999999997"/>
    <n v="-33.064704999999996"/>
    <n v="6493.33544921875"/>
    <n v="1"/>
    <n v="0"/>
    <x v="1"/>
    <n v="0"/>
    <n v="1"/>
    <m/>
  </r>
  <r>
    <x v="0"/>
    <x v="5"/>
    <x v="1"/>
    <n v="9"/>
    <n v="-71.588542000000004"/>
    <n v="-33.075553999999997"/>
    <n v="8238.173828125"/>
    <n v="1"/>
    <n v="0"/>
    <x v="1"/>
    <n v="0"/>
    <n v="1"/>
    <m/>
  </r>
  <r>
    <x v="0"/>
    <x v="5"/>
    <x v="1"/>
    <n v="10"/>
    <n v="-71.583343999999997"/>
    <n v="-33.074725999999998"/>
    <n v="9095.611328125"/>
    <n v="1"/>
    <n v="0"/>
    <x v="1"/>
    <n v="0"/>
    <n v="1"/>
    <m/>
  </r>
  <r>
    <x v="0"/>
    <x v="5"/>
    <x v="1"/>
    <n v="11"/>
    <n v="-71.584554999999995"/>
    <n v="-33.074539999999999"/>
    <n v="9321.02734375"/>
    <n v="1"/>
    <n v="1"/>
    <x v="1"/>
    <n v="0.05"/>
    <n v="1"/>
    <m/>
  </r>
  <r>
    <x v="0"/>
    <x v="6"/>
    <x v="0"/>
    <n v="1"/>
    <n v="-71.645576000000005"/>
    <n v="-33.054049999999997"/>
    <n v="104.63652801513672"/>
    <n v="1"/>
    <n v="1"/>
    <x v="1"/>
    <n v="0.9"/>
    <n v="1"/>
    <m/>
  </r>
  <r>
    <x v="0"/>
    <x v="6"/>
    <x v="0"/>
    <n v="2"/>
    <n v="-71.649208000000002"/>
    <n v="-33.050451000000002"/>
    <n v="702.043212890625"/>
    <n v="1"/>
    <n v="1"/>
    <x v="1"/>
    <n v="0.05"/>
    <n v="1"/>
    <m/>
  </r>
  <r>
    <x v="0"/>
    <x v="6"/>
    <x v="0"/>
    <n v="3"/>
    <n v="-71.650049999999993"/>
    <n v="-33.045386999999998"/>
    <n v="1410.6065673828125"/>
    <n v="1"/>
    <n v="0"/>
    <x v="1"/>
    <n v="0"/>
    <n v="1"/>
    <m/>
  </r>
  <r>
    <x v="0"/>
    <x v="6"/>
    <x v="0"/>
    <n v="4"/>
    <n v="-71.646045999999998"/>
    <n v="-33.042197999999999"/>
    <n v="2016.57666015625"/>
    <n v="1"/>
    <n v="0"/>
    <x v="1"/>
    <n v="0"/>
    <n v="1"/>
    <m/>
  </r>
  <r>
    <x v="0"/>
    <x v="6"/>
    <x v="0"/>
    <n v="5"/>
    <n v="-71.643655999999993"/>
    <n v="-33.036594000000001"/>
    <n v="2704.276611328125"/>
    <n v="1"/>
    <n v="0"/>
    <x v="1"/>
    <n v="0"/>
    <n v="1"/>
    <m/>
  </r>
  <r>
    <x v="0"/>
    <x v="6"/>
    <x v="0"/>
    <n v="6"/>
    <n v="-71.646749"/>
    <n v="-33.030959000000003"/>
    <n v="3459.585693359375"/>
    <n v="1"/>
    <n v="0"/>
    <x v="1"/>
    <n v="0"/>
    <n v="1"/>
    <m/>
  </r>
  <r>
    <x v="0"/>
    <x v="6"/>
    <x v="0"/>
    <n v="7"/>
    <n v="-71.651133000000002"/>
    <n v="-33.028663999999999"/>
    <n v="4274.4638671875"/>
    <n v="1"/>
    <n v="0"/>
    <x v="1"/>
    <n v="0"/>
    <n v="1"/>
    <m/>
  </r>
  <r>
    <x v="0"/>
    <x v="6"/>
    <x v="0"/>
    <n v="8"/>
    <n v="-71.641086000000001"/>
    <n v="-33.033068999999998"/>
    <n v="5397.59765625"/>
    <n v="1"/>
    <n v="0"/>
    <x v="1"/>
    <n v="0"/>
    <n v="1"/>
    <m/>
  </r>
  <r>
    <x v="0"/>
    <x v="6"/>
    <x v="0"/>
    <n v="9"/>
    <n v="-71.636094999999997"/>
    <n v="-33.031177999999997"/>
    <n v="6040.3837890625"/>
    <n v="1"/>
    <n v="0"/>
    <x v="1"/>
    <n v="0"/>
    <n v="1"/>
    <m/>
  </r>
  <r>
    <x v="0"/>
    <x v="6"/>
    <x v="0"/>
    <n v="10"/>
    <n v="-71.639476999999999"/>
    <n v="-33.02666"/>
    <n v="6705.51611328125"/>
    <n v="1"/>
    <n v="0"/>
    <x v="1"/>
    <n v="0"/>
    <n v="1"/>
    <m/>
  </r>
  <r>
    <x v="0"/>
    <x v="6"/>
    <x v="0"/>
    <n v="11"/>
    <n v="-71.641580000000005"/>
    <n v="-33.020606999999998"/>
    <n v="7516.24658203125"/>
    <n v="1"/>
    <n v="0"/>
    <x v="1"/>
    <n v="0"/>
    <n v="1"/>
    <m/>
  </r>
  <r>
    <x v="0"/>
    <x v="6"/>
    <x v="0"/>
    <n v="12"/>
    <n v="-71.633302"/>
    <n v="-33.022494000000002"/>
    <n v="8827.1220703125"/>
    <n v="1"/>
    <n v="0"/>
    <x v="1"/>
    <n v="0"/>
    <n v="1"/>
    <m/>
  </r>
  <r>
    <x v="0"/>
    <x v="6"/>
    <x v="0"/>
    <n v="13"/>
    <n v="-71.630244000000005"/>
    <n v="-33.036057999999997"/>
    <n v="10580.7939453125"/>
    <n v="1"/>
    <n v="0"/>
    <x v="1"/>
    <n v="0"/>
    <n v="1"/>
    <m/>
  </r>
  <r>
    <x v="0"/>
    <x v="6"/>
    <x v="0"/>
    <n v="14"/>
    <n v="-71.621835000000004"/>
    <n v="-33.046030000000002"/>
    <n v="12003.73046875"/>
    <n v="1"/>
    <n v="0"/>
    <x v="1"/>
    <n v="0"/>
    <n v="1"/>
    <m/>
  </r>
  <r>
    <x v="0"/>
    <x v="6"/>
    <x v="0"/>
    <n v="15"/>
    <n v="-71.617919999999998"/>
    <n v="-33.046816999999997"/>
    <n v="12414.107421875"/>
    <n v="1"/>
    <n v="0"/>
    <x v="1"/>
    <n v="0"/>
    <n v="1"/>
    <m/>
  </r>
  <r>
    <x v="0"/>
    <x v="6"/>
    <x v="0"/>
    <n v="16"/>
    <n v="-71.605712999999994"/>
    <n v="-33.047226000000002"/>
    <n v="13559.4365234375"/>
    <n v="1"/>
    <n v="0"/>
    <x v="1"/>
    <n v="0"/>
    <n v="1"/>
    <m/>
  </r>
  <r>
    <x v="0"/>
    <x v="6"/>
    <x v="0"/>
    <n v="17"/>
    <n v="-71.602836999999994"/>
    <n v="-33.050567999999998"/>
    <n v="14113.228515625"/>
    <n v="1"/>
    <n v="0"/>
    <x v="1"/>
    <n v="0"/>
    <n v="1"/>
    <m/>
  </r>
  <r>
    <x v="0"/>
    <x v="6"/>
    <x v="0"/>
    <n v="18"/>
    <n v="-71.586275000000001"/>
    <n v="-33.054555000000001"/>
    <n v="16187.826171875"/>
    <n v="1"/>
    <n v="0"/>
    <x v="1"/>
    <n v="0"/>
    <n v="1"/>
    <m/>
  </r>
  <r>
    <x v="0"/>
    <x v="6"/>
    <x v="0"/>
    <n v="19"/>
    <n v="-71.587190000000007"/>
    <n v="-33.057507999999999"/>
    <n v="16588.23046875"/>
    <n v="1"/>
    <n v="0"/>
    <x v="1"/>
    <n v="0"/>
    <n v="1"/>
    <m/>
  </r>
  <r>
    <x v="0"/>
    <x v="6"/>
    <x v="0"/>
    <n v="20"/>
    <n v="-71.590751999999995"/>
    <n v="-33.055911999999999"/>
    <n v="17148.650390625"/>
    <n v="1"/>
    <n v="1"/>
    <x v="1"/>
    <n v="0.05"/>
    <n v="1"/>
    <m/>
  </r>
  <r>
    <x v="0"/>
    <x v="6"/>
    <x v="1"/>
    <n v="1"/>
    <n v="-71.593183999999994"/>
    <n v="-33.052636999999997"/>
    <n v="412.43124389648437"/>
    <n v="1"/>
    <n v="1"/>
    <x v="1"/>
    <n v="0.9"/>
    <n v="1"/>
    <m/>
  </r>
  <r>
    <x v="0"/>
    <x v="6"/>
    <x v="1"/>
    <n v="2"/>
    <n v="-71.602537999999996"/>
    <n v="-33.050522999999998"/>
    <n v="4037.95556640625"/>
    <n v="1"/>
    <n v="1"/>
    <x v="1"/>
    <n v="0.05"/>
    <n v="1"/>
    <m/>
  </r>
  <r>
    <x v="0"/>
    <x v="6"/>
    <x v="1"/>
    <n v="3"/>
    <n v="-71.605708000000007"/>
    <n v="-33.047224999999997"/>
    <n v="4622.81591796875"/>
    <n v="1"/>
    <n v="0"/>
    <x v="1"/>
    <n v="0"/>
    <n v="1"/>
    <m/>
  </r>
  <r>
    <x v="0"/>
    <x v="6"/>
    <x v="1"/>
    <n v="4"/>
    <n v="-71.617773999999997"/>
    <n v="-33.046832000000002"/>
    <n v="5754.88720703125"/>
    <n v="1"/>
    <n v="0"/>
    <x v="1"/>
    <n v="0"/>
    <n v="1"/>
    <m/>
  </r>
  <r>
    <x v="0"/>
    <x v="6"/>
    <x v="1"/>
    <n v="5"/>
    <n v="-71.621538999999999"/>
    <n v="-33.044263999999998"/>
    <n v="6380.3955078125"/>
    <n v="1"/>
    <n v="0"/>
    <x v="1"/>
    <n v="0"/>
    <n v="1"/>
    <m/>
  </r>
  <r>
    <x v="0"/>
    <x v="6"/>
    <x v="1"/>
    <n v="6"/>
    <n v="-71.629643000000002"/>
    <n v="-33.035978"/>
    <n v="7622.97900390625"/>
    <n v="1"/>
    <n v="0"/>
    <x v="1"/>
    <n v="0"/>
    <n v="1"/>
    <m/>
  </r>
  <r>
    <x v="0"/>
    <x v="6"/>
    <x v="1"/>
    <n v="7"/>
    <n v="-71.633270999999993"/>
    <n v="-33.022511000000002"/>
    <n v="9386.8935546875"/>
    <n v="1"/>
    <n v="0"/>
    <x v="1"/>
    <n v="0"/>
    <n v="1"/>
    <m/>
  </r>
  <r>
    <x v="0"/>
    <x v="6"/>
    <x v="1"/>
    <n v="8"/>
    <n v="-71.641615000000002"/>
    <n v="-33.020530000000001"/>
    <n v="10692.080078125"/>
    <n v="1"/>
    <n v="0"/>
    <x v="1"/>
    <n v="0"/>
    <n v="1"/>
    <m/>
  </r>
  <r>
    <x v="0"/>
    <x v="6"/>
    <x v="1"/>
    <n v="9"/>
    <n v="-71.639475000000004"/>
    <n v="-33.026758999999998"/>
    <n v="11522.9365234375"/>
    <n v="1"/>
    <n v="0"/>
    <x v="1"/>
    <n v="0"/>
    <n v="1"/>
    <m/>
  </r>
  <r>
    <x v="0"/>
    <x v="6"/>
    <x v="1"/>
    <n v="10"/>
    <n v="-71.637905000000003"/>
    <n v="-33.031143"/>
    <n v="12195.23828125"/>
    <n v="1"/>
    <n v="0"/>
    <x v="1"/>
    <n v="0"/>
    <n v="1"/>
    <m/>
  </r>
  <r>
    <x v="0"/>
    <x v="6"/>
    <x v="1"/>
    <n v="11"/>
    <n v="-71.641194999999996"/>
    <n v="-33.032958999999998"/>
    <n v="12613.1845703125"/>
    <n v="1"/>
    <n v="0"/>
    <x v="1"/>
    <n v="0"/>
    <n v="1"/>
    <m/>
  </r>
  <r>
    <x v="0"/>
    <x v="6"/>
    <x v="1"/>
    <n v="12"/>
    <n v="-71.648832999999996"/>
    <n v="-33.028539000000002"/>
    <n v="13502.255859375"/>
    <n v="1"/>
    <n v="0"/>
    <x v="1"/>
    <n v="0"/>
    <n v="1"/>
    <m/>
  </r>
  <r>
    <x v="0"/>
    <x v="6"/>
    <x v="1"/>
    <n v="13"/>
    <n v="-71.651526000000004"/>
    <n v="-33.029797000000002"/>
    <n v="13862.171875"/>
    <n v="1"/>
    <n v="0"/>
    <x v="1"/>
    <n v="0"/>
    <n v="1"/>
    <m/>
  </r>
  <r>
    <x v="0"/>
    <x v="6"/>
    <x v="1"/>
    <n v="14"/>
    <n v="-71.647558000000004"/>
    <n v="-33.031018000000003"/>
    <n v="14435.8408203125"/>
    <n v="1"/>
    <n v="0"/>
    <x v="1"/>
    <n v="0"/>
    <n v="1"/>
    <m/>
  </r>
  <r>
    <x v="0"/>
    <x v="6"/>
    <x v="1"/>
    <n v="15"/>
    <n v="-71.643646000000004"/>
    <n v="-33.036588999999999"/>
    <n v="15289.529296875"/>
    <n v="1"/>
    <n v="0"/>
    <x v="1"/>
    <n v="0"/>
    <n v="1"/>
    <m/>
  </r>
  <r>
    <x v="0"/>
    <x v="6"/>
    <x v="1"/>
    <n v="16"/>
    <n v="-71.646030999999994"/>
    <n v="-33.042172000000001"/>
    <n v="15978.419921875"/>
    <n v="1"/>
    <n v="0"/>
    <x v="1"/>
    <n v="0"/>
    <n v="1"/>
    <m/>
  </r>
  <r>
    <x v="0"/>
    <x v="6"/>
    <x v="1"/>
    <n v="17"/>
    <n v="-71.650040000000004"/>
    <n v="-33.045371000000003"/>
    <n v="16585.591796875"/>
    <n v="1"/>
    <n v="0"/>
    <x v="1"/>
    <n v="0"/>
    <n v="1"/>
    <m/>
  </r>
  <r>
    <x v="0"/>
    <x v="6"/>
    <x v="1"/>
    <n v="18"/>
    <n v="-71.649173000000005"/>
    <n v="-33.050466"/>
    <n v="17299.828125"/>
    <n v="1"/>
    <n v="0"/>
    <x v="1"/>
    <n v="0"/>
    <n v="1"/>
    <m/>
  </r>
  <r>
    <x v="0"/>
    <x v="6"/>
    <x v="1"/>
    <n v="19"/>
    <n v="-71.645577000000003"/>
    <n v="-33.054049999999997"/>
    <n v="17893.66015625"/>
    <n v="1"/>
    <n v="1"/>
    <x v="1"/>
    <n v="0.05"/>
    <n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P1:S9" firstHeaderRow="1" firstDataRow="1" firstDataCol="3"/>
  <pivotFields count="5">
    <pivotField axis="axisRow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">
        <item x="0"/>
        <item x="1"/>
        <item x="2"/>
        <item x="3"/>
        <item x="4"/>
        <item x="5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0"/>
    <field x="1"/>
    <field x="2"/>
  </rowFields>
  <rowItems count="8">
    <i>
      <x/>
      <x/>
      <x/>
    </i>
    <i r="1">
      <x v="1"/>
      <x/>
    </i>
    <i r="1">
      <x v="2"/>
      <x/>
    </i>
    <i r="1">
      <x v="3"/>
      <x/>
    </i>
    <i r="1">
      <x v="4"/>
      <x/>
    </i>
    <i r="1">
      <x v="5"/>
      <x/>
    </i>
    <i r="1">
      <x v="6"/>
      <x/>
    </i>
    <i t="grand">
      <x/>
    </i>
  </rowItems>
  <colItems count="1">
    <i/>
  </colItems>
  <dataFields count="1">
    <dataField name="Cuenta de sentido" fld="3" subtotal="count" baseField="0" baseItem="0"/>
  </dataFields>
  <formats count="16">
    <format dxfId="15">
      <pivotArea type="all" dataOnly="0" outline="0" fieldPosition="0"/>
    </format>
    <format dxfId="14">
      <pivotArea outline="0" collapsedLevelsAreSubtotals="1" fieldPosition="0"/>
    </format>
    <format dxfId="13">
      <pivotArea field="0" type="button" dataOnly="0" labelOnly="1" outline="0" axis="axisRow" fieldPosition="0"/>
    </format>
    <format dxfId="12">
      <pivotArea field="1" type="button" dataOnly="0" labelOnly="1" outline="0" axis="axisRow" fieldPosition="1"/>
    </format>
    <format dxfId="11">
      <pivotArea field="2" type="button" dataOnly="0" labelOnly="1" outline="0" axis="axisRow" fieldPosition="2"/>
    </format>
    <format dxfId="10">
      <pivotArea dataOnly="0" labelOnly="1" outline="0" axis="axisValues" fieldPosition="0"/>
    </format>
    <format dxfId="9">
      <pivotArea dataOnly="0" labelOnly="1" outline="0" fieldPosition="0">
        <references count="1">
          <reference field="0" count="0"/>
        </references>
      </pivotArea>
    </format>
    <format dxfId="8">
      <pivotArea dataOnly="0" labelOnly="1" grandRow="1" outline="0" fieldPosition="0"/>
    </format>
    <format dxfId="7">
      <pivotArea dataOnly="0" labelOnly="1" outline="0" fieldPosition="0">
        <references count="2">
          <reference field="0" count="0" selected="0"/>
          <reference field="1" count="0"/>
        </references>
      </pivotArea>
    </format>
    <format dxfId="6">
      <pivotArea dataOnly="0" labelOnly="1" outline="0" fieldPosition="0">
        <references count="3">
          <reference field="0" count="0" selected="0"/>
          <reference field="1" count="1" selected="0">
            <x v="0"/>
          </reference>
          <reference field="2" count="0"/>
        </references>
      </pivotArea>
    </format>
    <format dxfId="5">
      <pivotArea dataOnly="0" labelOnly="1" outline="0" fieldPosition="0">
        <references count="3">
          <reference field="0" count="0" selected="0"/>
          <reference field="1" count="1" selected="0">
            <x v="1"/>
          </reference>
          <reference field="2" count="0"/>
        </references>
      </pivotArea>
    </format>
    <format dxfId="4">
      <pivotArea dataOnly="0" labelOnly="1" outline="0" fieldPosition="0">
        <references count="3">
          <reference field="0" count="0" selected="0"/>
          <reference field="1" count="1" selected="0">
            <x v="2"/>
          </reference>
          <reference field="2" count="0"/>
        </references>
      </pivotArea>
    </format>
    <format dxfId="3">
      <pivotArea dataOnly="0" labelOnly="1" outline="0" fieldPosition="0">
        <references count="3">
          <reference field="0" count="0" selected="0"/>
          <reference field="1" count="1" selected="0">
            <x v="3"/>
          </reference>
          <reference field="2" count="0"/>
        </references>
      </pivotArea>
    </format>
    <format dxfId="2">
      <pivotArea dataOnly="0" labelOnly="1" outline="0" fieldPosition="0">
        <references count="3">
          <reference field="0" count="0" selected="0"/>
          <reference field="1" count="1" selected="0">
            <x v="4"/>
          </reference>
          <reference field="2" count="0"/>
        </references>
      </pivotArea>
    </format>
    <format dxfId="1">
      <pivotArea dataOnly="0" labelOnly="1" outline="0" fieldPosition="0">
        <references count="3">
          <reference field="0" count="0" selected="0"/>
          <reference field="1" count="1" selected="0">
            <x v="5"/>
          </reference>
          <reference field="2" count="0"/>
        </references>
      </pivotArea>
    </format>
    <format dxfId="0">
      <pivotArea dataOnly="0" labelOnly="1" outline="0" fieldPosition="0">
        <references count="3">
          <reference field="0" count="0" selected="0"/>
          <reference field="1" count="1" selected="0">
            <x v="6"/>
          </reference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a dinámica3" cacheId="2" applyNumberFormats="0" applyBorderFormats="0" applyFontFormats="0" applyPatternFormats="0" applyAlignmentFormats="0" applyWidthHeightFormats="1" dataCaption="Valores" updatedVersion="5" minRefreshableVersion="3" useAutoFormatting="1" colGrandTotals="0" itemPrintTitles="1" createdVersion="5" indent="0" compact="0" compactData="0" multipleFieldFilters="0">
  <location ref="A1:H16" firstHeaderRow="0" firstDataRow="1" firstDataCol="3"/>
  <pivotFields count="13">
    <pivotField axis="axisRow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">
        <item x="0"/>
        <item x="1"/>
        <item x="2"/>
        <item x="3"/>
        <item x="4"/>
        <item x="5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0"/>
    <field x="1"/>
    <field x="2"/>
  </rowFields>
  <rowItems count="15">
    <i>
      <x/>
      <x/>
      <x/>
    </i>
    <i r="2">
      <x v="1"/>
    </i>
    <i r="1">
      <x v="1"/>
      <x/>
    </i>
    <i r="2">
      <x v="1"/>
    </i>
    <i r="1">
      <x v="2"/>
      <x/>
    </i>
    <i r="2">
      <x v="1"/>
    </i>
    <i r="1">
      <x v="3"/>
      <x/>
    </i>
    <i r="2">
      <x v="1"/>
    </i>
    <i r="1">
      <x v="4"/>
      <x/>
    </i>
    <i r="2">
      <x v="1"/>
    </i>
    <i r="1">
      <x v="5"/>
      <x/>
    </i>
    <i r="2">
      <x v="1"/>
    </i>
    <i r="1">
      <x v="6"/>
      <x/>
    </i>
    <i r="2">
      <x v="1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Cuenta Punto de Control" fld="3" subtotal="count" baseField="1" baseItem="0"/>
    <dataField name="Suma de Seguimiento" fld="7" baseField="0" baseItem="0"/>
    <dataField name="Suma de ICR" fld="8" baseField="0" baseItem="0"/>
    <dataField name="Suma de IP" fld="9" baseField="2" baseItem="1"/>
    <dataField name="Suma de Ponderador ICR" fld="10" baseField="0" baseItem="0"/>
  </dataFields>
  <formats count="13">
    <format dxfId="28">
      <pivotArea outline="0" collapsedLevelsAreSubtotals="1" fieldPosition="0"/>
    </format>
    <format dxfId="27">
      <pivotArea dataOnly="0" labelOnly="1" outline="0" fieldPosition="0">
        <references count="1">
          <reference field="2" count="0"/>
        </references>
      </pivotArea>
    </format>
    <format dxfId="26">
      <pivotArea dataOnly="0" outline="0" fieldPosition="0">
        <references count="1">
          <reference field="4294967294" count="1">
            <x v="0"/>
          </reference>
        </references>
      </pivotArea>
    </format>
    <format dxfId="25">
      <pivotArea dataOnly="0" labelOnly="1" outline="0" fieldPosition="0">
        <references count="1">
          <reference field="0" count="0"/>
        </references>
      </pivotArea>
    </format>
    <format dxfId="24">
      <pivotArea type="all" dataOnly="0" outline="0" fieldPosition="0"/>
    </format>
    <format dxfId="23">
      <pivotArea outline="0" collapsedLevelsAreSubtotals="1" fieldPosition="0"/>
    </format>
    <format dxfId="22">
      <pivotArea field="0" type="button" dataOnly="0" labelOnly="1" outline="0" axis="axisRow" fieldPosition="0"/>
    </format>
    <format dxfId="21">
      <pivotArea field="1" type="button" dataOnly="0" labelOnly="1" outline="0" axis="axisRow" fieldPosition="1"/>
    </format>
    <format dxfId="20">
      <pivotArea field="2" type="button" dataOnly="0" labelOnly="1" outline="0" axis="axisRow" fieldPosition="2"/>
    </format>
    <format dxfId="19">
      <pivotArea dataOnly="0" labelOnly="1" outline="0" fieldPosition="0">
        <references count="1">
          <reference field="0" count="0"/>
        </references>
      </pivotArea>
    </format>
    <format dxfId="18">
      <pivotArea dataOnly="0" labelOnly="1" grandRow="1" outline="0" fieldPosition="0"/>
    </format>
    <format dxfId="17">
      <pivotArea dataOnly="0" labelOnly="1" outline="0" fieldPosition="0">
        <references count="2">
          <reference field="0" count="0" selected="0"/>
          <reference field="1" count="0"/>
        </references>
      </pivotArea>
    </format>
    <format dxfId="16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la dinámica6" cacheId="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gridDropZones="1" multipleFieldFilters="0">
  <location ref="E25:G29" firstHeaderRow="2" firstDataRow="2" firstDataCol="2"/>
  <pivotFields count="8">
    <pivotField compact="0" outline="0" showAll="0"/>
    <pivotField axis="axisRow" compact="0" numFmtId="1" outline="0" showAll="0" defaultSubtotal="0">
      <items count="3">
        <item x="0"/>
        <item m="1" x="2"/>
        <item x="1"/>
      </items>
    </pivotField>
    <pivotField axis="axisRow" compact="0" outline="0" showAll="0">
      <items count="2">
        <item x="0"/>
        <item t="default"/>
      </items>
    </pivotField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2">
    <field x="1"/>
    <field x="2"/>
  </rowFields>
  <rowItems count="3">
    <i>
      <x/>
      <x/>
    </i>
    <i>
      <x v="2"/>
      <x/>
    </i>
    <i t="grand">
      <x/>
    </i>
  </rowItems>
  <colItems count="1">
    <i/>
  </colItems>
  <dataFields count="1">
    <dataField name="Suma de Correlativo Punto_x000a_de Control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Tabla dinámica1" cacheId="2" applyNumberFormats="0" applyBorderFormats="0" applyFontFormats="0" applyPatternFormats="0" applyAlignmentFormats="0" applyWidthHeightFormats="1" dataCaption="Valores" updatedVersion="5" minRefreshableVersion="3" useAutoFormatting="1" colGrandTotals="0" itemPrintTitles="1" createdVersion="5" indent="0" compact="0" compactData="0" multipleFieldFilters="0">
  <location ref="A25:C28" firstHeaderRow="1" firstDataRow="1" firstDataCol="3" rowPageCount="1" colPageCount="1"/>
  <pivotFields count="13">
    <pivotField axis="axisRow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">
        <item x="0"/>
        <item x="1"/>
        <item x="2"/>
        <item x="3"/>
        <item x="4"/>
        <item x="5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2"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0"/>
    <field x="1"/>
    <field x="2"/>
  </rowFields>
  <rowItems count="3">
    <i>
      <x/>
      <x/>
      <x/>
    </i>
    <i r="1">
      <x v="4"/>
      <x/>
    </i>
    <i t="grand">
      <x/>
    </i>
  </rowItems>
  <colItems count="1">
    <i/>
  </colItems>
  <pageFields count="1">
    <pageField fld="9" item="1" hier="-1"/>
  </pageFields>
  <formats count="11">
    <format dxfId="39">
      <pivotArea outline="0" collapsedLevelsAreSubtotals="1" fieldPosition="0"/>
    </format>
    <format dxfId="38">
      <pivotArea dataOnly="0" labelOnly="1" outline="0" fieldPosition="0">
        <references count="1">
          <reference field="2" count="0"/>
        </references>
      </pivotArea>
    </format>
    <format dxfId="37">
      <pivotArea dataOnly="0" labelOnly="1" outline="0" fieldPosition="0">
        <references count="1">
          <reference field="0" count="0"/>
        </references>
      </pivotArea>
    </format>
    <format dxfId="36">
      <pivotArea type="all" dataOnly="0" outline="0" fieldPosition="0"/>
    </format>
    <format dxfId="35">
      <pivotArea outline="0" collapsedLevelsAreSubtotals="1" fieldPosition="0"/>
    </format>
    <format dxfId="34">
      <pivotArea field="0" type="button" dataOnly="0" labelOnly="1" outline="0" axis="axisRow" fieldPosition="0"/>
    </format>
    <format dxfId="33">
      <pivotArea field="1" type="button" dataOnly="0" labelOnly="1" outline="0" axis="axisRow" fieldPosition="1"/>
    </format>
    <format dxfId="32">
      <pivotArea field="2" type="button" dataOnly="0" labelOnly="1" outline="0" axis="axisRow" fieldPosition="2"/>
    </format>
    <format dxfId="31">
      <pivotArea dataOnly="0" labelOnly="1" outline="0" fieldPosition="0">
        <references count="1">
          <reference field="0" count="0"/>
        </references>
      </pivotArea>
    </format>
    <format dxfId="30">
      <pivotArea dataOnly="0" labelOnly="1" grandRow="1" outline="0" fieldPosition="0"/>
    </format>
    <format dxfId="29">
      <pivotArea dataOnly="0" labelOnly="1" outline="0" fieldPosition="0">
        <references count="2">
          <reference field="0" count="0" selected="0"/>
          <reference field="1" count="0"/>
        </references>
      </pivotArea>
    </format>
  </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Tabla dinámica5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Y1:AA3" firstHeaderRow="1" firstDataRow="1" firstDataCol="2"/>
  <pivotFields count="5">
    <pivotField axis="axisRow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0"/>
    <field x="2"/>
  </rowFields>
  <rowItems count="2">
    <i>
      <x/>
      <x/>
    </i>
    <i t="grand">
      <x/>
    </i>
  </rowItems>
  <colItems count="1">
    <i/>
  </colItems>
  <dataFields count="1">
    <dataField name="Suma de Validez Servicio" fld="4" baseField="1" baseItem="0"/>
  </dataFields>
  <formats count="8">
    <format dxfId="47">
      <pivotArea type="all" dataOnly="0" outline="0" fieldPosition="0"/>
    </format>
    <format dxfId="46">
      <pivotArea outline="0" collapsedLevelsAreSubtotals="1" fieldPosition="0"/>
    </format>
    <format dxfId="45">
      <pivotArea field="0" type="button" dataOnly="0" labelOnly="1" outline="0" axis="axisRow" fieldPosition="0"/>
    </format>
    <format dxfId="44">
      <pivotArea field="2" type="button" dataOnly="0" labelOnly="1" outline="0" axis="axisRow" fieldPosition="1"/>
    </format>
    <format dxfId="43">
      <pivotArea dataOnly="0" labelOnly="1" outline="0" axis="axisValues" fieldPosition="0"/>
    </format>
    <format dxfId="42">
      <pivotArea dataOnly="0" labelOnly="1" outline="0" fieldPosition="0">
        <references count="1">
          <reference field="0" count="0"/>
        </references>
      </pivotArea>
    </format>
    <format dxfId="41">
      <pivotArea dataOnly="0" labelOnly="1" grandRow="1" outline="0" fieldPosition="0"/>
    </format>
    <format dxfId="40">
      <pivotArea dataOnly="0" labelOnly="1" outline="0" fieldPosition="0">
        <references count="2">
          <reference field="0" count="0" selected="0"/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name="Tabla dinámica4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U1:W9" firstHeaderRow="1" firstDataRow="1" firstDataCol="2"/>
  <pivotFields count="5">
    <pivotField axis="axisRow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7">
        <item x="0"/>
        <item x="1"/>
        <item x="2"/>
        <item x="3"/>
        <item x="4"/>
        <item x="5"/>
        <item x="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0"/>
    <field x="1"/>
  </rowFields>
  <rowItems count="8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t="grand">
      <x/>
    </i>
  </rowItems>
  <colItems count="1">
    <i/>
  </colItems>
  <dataFields count="1">
    <dataField name="Cuenta de sentido" fld="3" subtotal="count" baseField="0" baseItem="0"/>
  </dataFields>
  <formats count="8">
    <format dxfId="55">
      <pivotArea type="all" dataOnly="0" outline="0" fieldPosition="0"/>
    </format>
    <format dxfId="54">
      <pivotArea outline="0" collapsedLevelsAreSubtotals="1" fieldPosition="0"/>
    </format>
    <format dxfId="53">
      <pivotArea field="0" type="button" dataOnly="0" labelOnly="1" outline="0" axis="axisRow" fieldPosition="0"/>
    </format>
    <format dxfId="52">
      <pivotArea field="1" type="button" dataOnly="0" labelOnly="1" outline="0" axis="axisRow" fieldPosition="1"/>
    </format>
    <format dxfId="51">
      <pivotArea dataOnly="0" labelOnly="1" outline="0" axis="axisValues" fieldPosition="0"/>
    </format>
    <format dxfId="50">
      <pivotArea dataOnly="0" labelOnly="1" outline="0" fieldPosition="0">
        <references count="1">
          <reference field="0" count="0"/>
        </references>
      </pivotArea>
    </format>
    <format dxfId="49">
      <pivotArea dataOnly="0" labelOnly="1" grandRow="1" outline="0" fieldPosition="0"/>
    </format>
    <format dxfId="48">
      <pivotArea dataOnly="0" labelOnly="1" outline="0" fieldPosition="0">
        <references count="2">
          <reference field="0" count="0" selected="0"/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la1" displayName="Tabla1" ref="A11:M198" headerRowDxfId="86" dataDxfId="84" headerRowBorderDxfId="85" tableBorderDxfId="83" totalsRowBorderDxfId="82">
  <autoFilter ref="A11:M198"/>
  <tableColumns count="13">
    <tableColumn id="1" name="Unidad de Negocio" dataDxfId="81"/>
    <tableColumn id="2" name="Servicio" dataDxfId="80"/>
    <tableColumn id="3" name="Sentido" dataDxfId="79"/>
    <tableColumn id="4" name="Correlativo Punto de Control" dataDxfId="78"/>
    <tableColumn id="5" name="Longitud" dataDxfId="77"/>
    <tableColumn id="6" name="Latitud" dataDxfId="76"/>
    <tableColumn id="7" name="Distancia al origen" dataDxfId="75"/>
    <tableColumn id="8" name="Seguimiento" dataDxfId="74"/>
    <tableColumn id="9" name="ICR" dataDxfId="73"/>
    <tableColumn id="10" name="IP" dataDxfId="72"/>
    <tableColumn id="11" name="Ponderador ICR" dataDxfId="71"/>
    <tableColumn id="12" name="Punto Urbano" dataDxfId="70"/>
    <tableColumn id="13" name="Referencia de Punto de Control" dataDxfId="69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3" name="Tabla3" displayName="Tabla3" ref="A11:H13" totalsRowShown="0" headerRowDxfId="68" dataDxfId="66" headerRowBorderDxfId="67" tableBorderDxfId="65" totalsRowBorderDxfId="64">
  <autoFilter ref="A11:H13"/>
  <tableColumns count="8">
    <tableColumn id="1" name="UN" dataDxfId="63"/>
    <tableColumn id="2" name="Servicio" dataDxfId="62"/>
    <tableColumn id="3" name="Sentido" dataDxfId="61"/>
    <tableColumn id="4" name="Correlativo Punto_x000a_de Control" dataDxfId="60"/>
    <tableColumn id="5" name="Intervalo Anterior_x000a_(IPPdk-1)" dataDxfId="59"/>
    <tableColumn id="6" name="Hora de Pasada Programada_x000a_(TPPdk)" dataDxfId="58"/>
    <tableColumn id="7" name="Intervalo Posterior_x000a_(IPPdk)" dataDxfId="57"/>
    <tableColumn id="8" name="Tipo de Día" dataDxfId="56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2:J22"/>
  <sheetViews>
    <sheetView tabSelected="1" zoomScale="80" zoomScaleNormal="80" workbookViewId="0">
      <selection activeCell="E17" sqref="E17"/>
    </sheetView>
  </sheetViews>
  <sheetFormatPr baseColWidth="10" defaultColWidth="11.42578125" defaultRowHeight="16.5" x14ac:dyDescent="0.3"/>
  <cols>
    <col min="1" max="1" width="3.28515625" customWidth="1"/>
    <col min="2" max="2" width="23.42578125" style="9" customWidth="1"/>
    <col min="3" max="4" width="20" style="12" customWidth="1"/>
    <col min="5" max="5" width="17" style="12" customWidth="1"/>
    <col min="6" max="6" width="12.28515625" style="12" customWidth="1"/>
    <col min="7" max="7" width="22.42578125" style="12" bestFit="1" customWidth="1"/>
    <col min="8" max="9" width="21.85546875" style="9" customWidth="1"/>
    <col min="10" max="10" width="8.140625" style="9" customWidth="1"/>
    <col min="11" max="16384" width="11.42578125" style="9"/>
  </cols>
  <sheetData>
    <row r="2" spans="1:10" x14ac:dyDescent="0.3">
      <c r="B2"/>
      <c r="C2"/>
      <c r="D2"/>
      <c r="E2"/>
      <c r="F2"/>
      <c r="G2"/>
      <c r="H2"/>
      <c r="I2"/>
      <c r="J2"/>
    </row>
    <row r="3" spans="1:10" customFormat="1" ht="15" x14ac:dyDescent="0.25"/>
    <row r="4" spans="1:10" ht="81" customHeight="1" x14ac:dyDescent="0.3">
      <c r="B4" s="74" t="str">
        <f>+D8&amp;"_"&amp;D9&amp;"_"&amp;D10&amp;"_"&amp;D11&amp;"_"&amp;D13&amp;"_"&amp;E16&amp;"_A5_"&amp;D12</f>
        <v>POT_V_VALPARAISOUN07_UN07_2021_3_A5_1</v>
      </c>
      <c r="C4" s="74"/>
      <c r="D4" s="74"/>
      <c r="E4" s="74"/>
      <c r="F4" s="74"/>
      <c r="G4" s="74"/>
      <c r="H4" s="74"/>
      <c r="I4" s="74"/>
      <c r="J4" s="74"/>
    </row>
    <row r="5" spans="1:10" s="11" customFormat="1" ht="15.75" x14ac:dyDescent="0.3">
      <c r="A5" s="10"/>
      <c r="B5"/>
      <c r="C5"/>
      <c r="D5"/>
      <c r="E5"/>
      <c r="F5"/>
      <c r="G5"/>
      <c r="H5"/>
      <c r="I5"/>
      <c r="J5"/>
    </row>
    <row r="6" spans="1:10" x14ac:dyDescent="0.3">
      <c r="B6"/>
      <c r="C6"/>
      <c r="D6"/>
      <c r="E6"/>
      <c r="F6"/>
      <c r="G6"/>
      <c r="H6"/>
      <c r="I6"/>
      <c r="J6"/>
    </row>
    <row r="7" spans="1:10" ht="30.75" customHeight="1" x14ac:dyDescent="0.3">
      <c r="B7" s="73" t="s">
        <v>25</v>
      </c>
      <c r="C7" s="73"/>
      <c r="D7" s="70" t="s">
        <v>37</v>
      </c>
      <c r="E7" s="71"/>
      <c r="F7"/>
      <c r="G7" s="9"/>
      <c r="I7"/>
    </row>
    <row r="8" spans="1:10" customFormat="1" x14ac:dyDescent="0.3">
      <c r="B8" s="73" t="s">
        <v>26</v>
      </c>
      <c r="C8" s="73"/>
      <c r="D8" s="70" t="s">
        <v>65</v>
      </c>
      <c r="E8" s="71"/>
      <c r="G8" s="9"/>
      <c r="H8" s="9"/>
    </row>
    <row r="9" spans="1:10" customFormat="1" x14ac:dyDescent="0.3">
      <c r="B9" s="73" t="s">
        <v>20</v>
      </c>
      <c r="C9" s="73"/>
      <c r="D9" s="70" t="s">
        <v>38</v>
      </c>
      <c r="E9" s="71"/>
    </row>
    <row r="10" spans="1:10" customFormat="1" x14ac:dyDescent="0.3">
      <c r="B10" s="73" t="s">
        <v>27</v>
      </c>
      <c r="C10" s="73"/>
      <c r="D10" s="70" t="s">
        <v>39</v>
      </c>
      <c r="E10" s="71"/>
    </row>
    <row r="11" spans="1:10" x14ac:dyDescent="0.3">
      <c r="B11" s="73" t="s">
        <v>21</v>
      </c>
      <c r="C11" s="73"/>
      <c r="D11" s="70" t="s">
        <v>40</v>
      </c>
      <c r="E11" s="71"/>
    </row>
    <row r="12" spans="1:10" x14ac:dyDescent="0.3">
      <c r="B12" s="73" t="s">
        <v>33</v>
      </c>
      <c r="C12" s="73"/>
      <c r="D12" s="70">
        <v>1</v>
      </c>
      <c r="E12" s="71"/>
    </row>
    <row r="13" spans="1:10" x14ac:dyDescent="0.3">
      <c r="B13" s="73" t="s">
        <v>36</v>
      </c>
      <c r="C13" s="73"/>
      <c r="D13" s="70">
        <v>2021</v>
      </c>
      <c r="E13" s="71"/>
    </row>
    <row r="15" spans="1:10" s="17" customFormat="1" ht="36" customHeight="1" x14ac:dyDescent="0.3">
      <c r="A15" s="16"/>
      <c r="B15" s="18" t="s">
        <v>19</v>
      </c>
      <c r="C15" s="18" t="s">
        <v>34</v>
      </c>
      <c r="D15" s="18" t="s">
        <v>35</v>
      </c>
      <c r="E15" s="18" t="s">
        <v>32</v>
      </c>
      <c r="F15" s="12"/>
      <c r="G15" s="12"/>
      <c r="H15" s="9"/>
    </row>
    <row r="16" spans="1:10" x14ac:dyDescent="0.3">
      <c r="B16" s="15" t="s">
        <v>67</v>
      </c>
      <c r="C16" s="41">
        <v>44265</v>
      </c>
      <c r="D16" s="41">
        <v>44439</v>
      </c>
      <c r="E16" s="19">
        <v>3</v>
      </c>
    </row>
    <row r="17" spans="2:6" x14ac:dyDescent="0.3">
      <c r="B17" s="12"/>
    </row>
    <row r="19" spans="2:6" ht="16.5" customHeight="1" x14ac:dyDescent="0.3"/>
    <row r="20" spans="2:6" ht="23.25" customHeight="1" x14ac:dyDescent="0.3"/>
    <row r="21" spans="2:6" x14ac:dyDescent="0.3">
      <c r="B21" s="13" t="s">
        <v>22</v>
      </c>
      <c r="C21" s="72" t="s">
        <v>68</v>
      </c>
      <c r="D21" s="72"/>
      <c r="E21" s="72"/>
      <c r="F21" s="72"/>
    </row>
    <row r="22" spans="2:6" x14ac:dyDescent="0.3">
      <c r="B22" s="13" t="s">
        <v>24</v>
      </c>
      <c r="C22" s="72"/>
      <c r="D22" s="72"/>
      <c r="E22" s="72"/>
      <c r="F22" s="72"/>
    </row>
  </sheetData>
  <mergeCells count="17">
    <mergeCell ref="B10:C10"/>
    <mergeCell ref="D10:E10"/>
    <mergeCell ref="B11:C11"/>
    <mergeCell ref="D11:E11"/>
    <mergeCell ref="B12:C12"/>
    <mergeCell ref="B4:J4"/>
    <mergeCell ref="B8:C8"/>
    <mergeCell ref="D8:E8"/>
    <mergeCell ref="B9:C9"/>
    <mergeCell ref="D9:E9"/>
    <mergeCell ref="B7:C7"/>
    <mergeCell ref="D7:E7"/>
    <mergeCell ref="D12:E12"/>
    <mergeCell ref="C22:F22"/>
    <mergeCell ref="C21:F21"/>
    <mergeCell ref="B13:C13"/>
    <mergeCell ref="D13:E13"/>
  </mergeCells>
  <printOptions horizontalCentered="1"/>
  <pageMargins left="0.70866141732283472" right="0.70866141732283472" top="0.74803149606299213" bottom="0.74803149606299213" header="0.31496062992125984" footer="0.31496062992125984"/>
  <pageSetup paperSize="16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198"/>
  <sheetViews>
    <sheetView zoomScaleNormal="100" workbookViewId="0">
      <selection activeCell="F8" sqref="F8"/>
    </sheetView>
  </sheetViews>
  <sheetFormatPr baseColWidth="10" defaultColWidth="20.42578125" defaultRowHeight="14.25" customHeight="1" x14ac:dyDescent="0.2"/>
  <cols>
    <col min="1" max="1" width="12.85546875" style="2" customWidth="1"/>
    <col min="2" max="2" width="7.85546875" style="2" bestFit="1" customWidth="1"/>
    <col min="3" max="3" width="3.28515625" style="2" bestFit="1" customWidth="1"/>
    <col min="4" max="4" width="5.7109375" style="2" bestFit="1" customWidth="1"/>
    <col min="5" max="6" width="9.140625" style="2" bestFit="1" customWidth="1"/>
    <col min="7" max="7" width="8.7109375" style="2" bestFit="1" customWidth="1"/>
    <col min="8" max="10" width="3.28515625" style="2" bestFit="1" customWidth="1"/>
    <col min="11" max="11" width="4" style="2" bestFit="1" customWidth="1"/>
    <col min="12" max="12" width="3.28515625" style="2" bestFit="1" customWidth="1"/>
    <col min="13" max="13" width="9.7109375" style="3" customWidth="1"/>
    <col min="14" max="14" width="5.85546875" style="2" customWidth="1"/>
    <col min="15" max="16384" width="20.42578125" style="2"/>
  </cols>
  <sheetData>
    <row r="1" spans="1:13" customFormat="1" ht="15" x14ac:dyDescent="0.25"/>
    <row r="2" spans="1:13" customFormat="1" ht="16.5" x14ac:dyDescent="0.25">
      <c r="A2" s="75" t="str">
        <f>"PUNTOS DE CONTROL DE LA UNIDAD DE NEGOCIO ("&amp;A7&amp;" - "&amp;C7&amp;")"</f>
        <v>PUNTOS DE CONTROL DE LA UNIDAD DE NEGOCIO (UN07 - NORMAL)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customFormat="1" ht="15" x14ac:dyDescent="0.25"/>
    <row r="4" spans="1:13" s="8" customFormat="1" ht="15" x14ac:dyDescent="0.25">
      <c r="A4" s="8" t="s">
        <v>31</v>
      </c>
    </row>
    <row r="5" spans="1:13" customFormat="1" ht="15" x14ac:dyDescent="0.25"/>
    <row r="6" spans="1:13" customFormat="1" ht="15" x14ac:dyDescent="0.25">
      <c r="A6" s="82" t="s">
        <v>13</v>
      </c>
      <c r="B6" s="83"/>
      <c r="C6" s="77" t="s">
        <v>28</v>
      </c>
      <c r="D6" s="77"/>
      <c r="E6" s="77"/>
      <c r="F6" s="76" t="s">
        <v>34</v>
      </c>
      <c r="G6" s="76" t="s">
        <v>23</v>
      </c>
      <c r="H6" s="77" t="s">
        <v>35</v>
      </c>
      <c r="I6" s="77"/>
      <c r="J6" s="77"/>
      <c r="K6" s="77"/>
      <c r="L6" s="77"/>
    </row>
    <row r="7" spans="1:13" customFormat="1" ht="15" x14ac:dyDescent="0.25">
      <c r="A7" s="84" t="str">
        <f>+TAPA!D11</f>
        <v>UN07</v>
      </c>
      <c r="B7" s="85"/>
      <c r="C7" s="86" t="str">
        <f>+TAPA!B16</f>
        <v>NORMAL</v>
      </c>
      <c r="D7" s="86"/>
      <c r="E7" s="86"/>
      <c r="F7" s="78">
        <f>+TAPA!C16</f>
        <v>44265</v>
      </c>
      <c r="G7" s="78"/>
      <c r="H7" s="79">
        <f>+TAPA!D16</f>
        <v>44439</v>
      </c>
      <c r="I7" s="80"/>
      <c r="J7" s="80"/>
      <c r="K7" s="80"/>
      <c r="L7" s="81"/>
    </row>
    <row r="8" spans="1:13" customFormat="1" ht="15" x14ac:dyDescent="0.25"/>
    <row r="9" spans="1:13" s="8" customFormat="1" ht="15" x14ac:dyDescent="0.25">
      <c r="A9" s="8" t="s">
        <v>29</v>
      </c>
    </row>
    <row r="10" spans="1:13" ht="14.25" customHeight="1" x14ac:dyDescent="0.2">
      <c r="L10" s="3"/>
      <c r="M10" s="2"/>
    </row>
    <row r="11" spans="1:13" s="1" customFormat="1" ht="99.75" customHeight="1" x14ac:dyDescent="0.2">
      <c r="A11" s="4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 t="s">
        <v>7</v>
      </c>
      <c r="I11" s="5" t="s">
        <v>8</v>
      </c>
      <c r="J11" s="5" t="s">
        <v>9</v>
      </c>
      <c r="K11" s="5" t="s">
        <v>10</v>
      </c>
      <c r="L11" s="5" t="s">
        <v>11</v>
      </c>
      <c r="M11" s="6" t="s">
        <v>12</v>
      </c>
    </row>
    <row r="12" spans="1:13" ht="14.25" customHeight="1" x14ac:dyDescent="0.2">
      <c r="A12" s="22" t="s">
        <v>40</v>
      </c>
      <c r="B12" s="54">
        <v>701</v>
      </c>
      <c r="C12" s="23">
        <v>0</v>
      </c>
      <c r="D12" s="23">
        <v>1</v>
      </c>
      <c r="E12" s="31">
        <v>-71.646422999999999</v>
      </c>
      <c r="F12" s="31">
        <v>-33.054039000000003</v>
      </c>
      <c r="G12" s="34">
        <v>80.5074462890625</v>
      </c>
      <c r="H12" s="20">
        <v>1</v>
      </c>
      <c r="I12" s="20">
        <v>1</v>
      </c>
      <c r="J12" s="20">
        <v>1</v>
      </c>
      <c r="K12" s="34">
        <v>0.9</v>
      </c>
      <c r="L12" s="20">
        <v>1</v>
      </c>
      <c r="M12" s="24"/>
    </row>
    <row r="13" spans="1:13" ht="14.25" customHeight="1" x14ac:dyDescent="0.2">
      <c r="A13" s="22" t="s">
        <v>40</v>
      </c>
      <c r="B13" s="54">
        <v>701</v>
      </c>
      <c r="C13" s="23">
        <v>0</v>
      </c>
      <c r="D13" s="23">
        <v>2</v>
      </c>
      <c r="E13" s="31">
        <v>-71.647357999999997</v>
      </c>
      <c r="F13" s="31">
        <v>-33.050593999999997</v>
      </c>
      <c r="G13" s="34">
        <v>688.8846435546875</v>
      </c>
      <c r="H13" s="20">
        <v>1</v>
      </c>
      <c r="I13" s="20">
        <v>1</v>
      </c>
      <c r="J13" s="20">
        <v>0</v>
      </c>
      <c r="K13" s="34">
        <v>0.05</v>
      </c>
      <c r="L13" s="20">
        <v>1</v>
      </c>
      <c r="M13" s="24"/>
    </row>
    <row r="14" spans="1:13" ht="14.25" customHeight="1" x14ac:dyDescent="0.2">
      <c r="A14" s="22" t="s">
        <v>40</v>
      </c>
      <c r="B14" s="54">
        <v>701</v>
      </c>
      <c r="C14" s="23">
        <v>0</v>
      </c>
      <c r="D14" s="23">
        <v>3</v>
      </c>
      <c r="E14" s="31">
        <v>-71.646529000000001</v>
      </c>
      <c r="F14" s="31">
        <v>-33.044209000000002</v>
      </c>
      <c r="G14" s="34">
        <v>1619.7122802734375</v>
      </c>
      <c r="H14" s="20">
        <v>1</v>
      </c>
      <c r="I14" s="20">
        <v>0</v>
      </c>
      <c r="J14" s="20">
        <v>0</v>
      </c>
      <c r="K14" s="34">
        <v>0</v>
      </c>
      <c r="L14" s="20">
        <v>1</v>
      </c>
      <c r="M14" s="24"/>
    </row>
    <row r="15" spans="1:13" ht="14.25" customHeight="1" x14ac:dyDescent="0.2">
      <c r="A15" s="22" t="s">
        <v>40</v>
      </c>
      <c r="B15" s="54">
        <v>701</v>
      </c>
      <c r="C15" s="23">
        <v>0</v>
      </c>
      <c r="D15" s="23">
        <v>4</v>
      </c>
      <c r="E15" s="31">
        <v>-71.636798999999996</v>
      </c>
      <c r="F15" s="31">
        <v>-33.044012000000002</v>
      </c>
      <c r="G15" s="34">
        <v>3947.4306640625</v>
      </c>
      <c r="H15" s="20">
        <v>1</v>
      </c>
      <c r="I15" s="20">
        <v>0</v>
      </c>
      <c r="J15" s="20">
        <v>0</v>
      </c>
      <c r="K15" s="34">
        <v>0</v>
      </c>
      <c r="L15" s="20">
        <v>1</v>
      </c>
      <c r="M15" s="24"/>
    </row>
    <row r="16" spans="1:13" ht="14.25" customHeight="1" x14ac:dyDescent="0.2">
      <c r="A16" s="22" t="s">
        <v>40</v>
      </c>
      <c r="B16" s="54">
        <v>701</v>
      </c>
      <c r="C16" s="23">
        <v>0</v>
      </c>
      <c r="D16" s="23">
        <v>5</v>
      </c>
      <c r="E16" s="63">
        <v>-71.633994000000001</v>
      </c>
      <c r="F16" s="63">
        <v>-33.042929999999998</v>
      </c>
      <c r="G16" s="62">
        <v>4327.62353515625</v>
      </c>
      <c r="H16" s="20">
        <v>1</v>
      </c>
      <c r="I16" s="20">
        <v>0</v>
      </c>
      <c r="J16" s="20">
        <v>0</v>
      </c>
      <c r="K16" s="34">
        <v>0</v>
      </c>
      <c r="L16" s="20">
        <v>1</v>
      </c>
      <c r="M16" s="24"/>
    </row>
    <row r="17" spans="1:13" ht="14.25" customHeight="1" x14ac:dyDescent="0.2">
      <c r="A17" s="22" t="s">
        <v>40</v>
      </c>
      <c r="B17" s="54">
        <v>701</v>
      </c>
      <c r="C17" s="23">
        <v>0</v>
      </c>
      <c r="D17" s="23">
        <v>6</v>
      </c>
      <c r="E17" s="63">
        <v>-71.633160000000004</v>
      </c>
      <c r="F17" s="63">
        <v>-33.043556000000002</v>
      </c>
      <c r="G17" s="62">
        <v>5504.4609375</v>
      </c>
      <c r="H17" s="20">
        <v>1</v>
      </c>
      <c r="I17" s="20">
        <v>0</v>
      </c>
      <c r="J17" s="20">
        <v>0</v>
      </c>
      <c r="K17" s="34">
        <v>0</v>
      </c>
      <c r="L17" s="20">
        <v>1</v>
      </c>
      <c r="M17" s="24"/>
    </row>
    <row r="18" spans="1:13" ht="14.25" customHeight="1" x14ac:dyDescent="0.2">
      <c r="A18" s="22" t="s">
        <v>40</v>
      </c>
      <c r="B18" s="54">
        <v>701</v>
      </c>
      <c r="C18" s="23">
        <v>0</v>
      </c>
      <c r="D18" s="23">
        <v>7</v>
      </c>
      <c r="E18" s="63">
        <v>-71.627943000000002</v>
      </c>
      <c r="F18" s="63">
        <v>-33.039520000000003</v>
      </c>
      <c r="G18" s="62">
        <v>6439.74072265625</v>
      </c>
      <c r="H18" s="20">
        <v>1</v>
      </c>
      <c r="I18" s="20">
        <v>0</v>
      </c>
      <c r="J18" s="20">
        <v>0</v>
      </c>
      <c r="K18" s="34">
        <v>0</v>
      </c>
      <c r="L18" s="20">
        <v>1</v>
      </c>
      <c r="M18" s="24"/>
    </row>
    <row r="19" spans="1:13" ht="14.25" customHeight="1" x14ac:dyDescent="0.2">
      <c r="A19" s="22" t="s">
        <v>40</v>
      </c>
      <c r="B19" s="54">
        <v>701</v>
      </c>
      <c r="C19" s="23">
        <v>0</v>
      </c>
      <c r="D19" s="23">
        <v>8</v>
      </c>
      <c r="E19" s="31">
        <v>-71.621835000000004</v>
      </c>
      <c r="F19" s="31">
        <v>-33.046030000000002</v>
      </c>
      <c r="G19" s="62">
        <v>7427.0693359375</v>
      </c>
      <c r="H19" s="20">
        <v>1</v>
      </c>
      <c r="I19" s="20">
        <v>0</v>
      </c>
      <c r="J19" s="20">
        <v>0</v>
      </c>
      <c r="K19" s="34">
        <v>0</v>
      </c>
      <c r="L19" s="20">
        <v>1</v>
      </c>
      <c r="M19" s="24"/>
    </row>
    <row r="20" spans="1:13" ht="14.25" customHeight="1" x14ac:dyDescent="0.2">
      <c r="A20" s="22" t="s">
        <v>40</v>
      </c>
      <c r="B20" s="54">
        <v>701</v>
      </c>
      <c r="C20" s="23">
        <v>0</v>
      </c>
      <c r="D20" s="23">
        <v>9</v>
      </c>
      <c r="E20" s="31">
        <v>-71.617592000000002</v>
      </c>
      <c r="F20" s="31">
        <v>-33.046852000000001</v>
      </c>
      <c r="G20" s="62">
        <v>7868.32763671875</v>
      </c>
      <c r="H20" s="20">
        <v>1</v>
      </c>
      <c r="I20" s="20">
        <v>0</v>
      </c>
      <c r="J20" s="20">
        <v>0</v>
      </c>
      <c r="K20" s="34">
        <v>0</v>
      </c>
      <c r="L20" s="20">
        <v>1</v>
      </c>
      <c r="M20" s="24"/>
    </row>
    <row r="21" spans="1:13" ht="14.25" customHeight="1" x14ac:dyDescent="0.2">
      <c r="A21" s="22" t="s">
        <v>40</v>
      </c>
      <c r="B21" s="54">
        <v>701</v>
      </c>
      <c r="C21" s="23">
        <v>0</v>
      </c>
      <c r="D21" s="23">
        <v>10</v>
      </c>
      <c r="E21" s="31">
        <v>-71.604009000000005</v>
      </c>
      <c r="F21" s="31">
        <v>-33.047742999999997</v>
      </c>
      <c r="G21" s="62">
        <v>9204.6826171875</v>
      </c>
      <c r="H21" s="20">
        <v>1</v>
      </c>
      <c r="I21" s="20">
        <v>0</v>
      </c>
      <c r="J21" s="20">
        <v>0</v>
      </c>
      <c r="K21" s="34">
        <v>0</v>
      </c>
      <c r="L21" s="20">
        <v>1</v>
      </c>
      <c r="M21" s="24"/>
    </row>
    <row r="22" spans="1:13" ht="14.25" customHeight="1" x14ac:dyDescent="0.2">
      <c r="A22" s="22" t="s">
        <v>40</v>
      </c>
      <c r="B22" s="54">
        <v>701</v>
      </c>
      <c r="C22" s="23">
        <v>0</v>
      </c>
      <c r="D22" s="23">
        <v>11</v>
      </c>
      <c r="E22" s="31">
        <v>-71.596037999999993</v>
      </c>
      <c r="F22" s="31">
        <v>-33.052698999999997</v>
      </c>
      <c r="G22" s="62">
        <v>10558.7431640625</v>
      </c>
      <c r="H22" s="20">
        <v>1</v>
      </c>
      <c r="I22" s="20">
        <v>0</v>
      </c>
      <c r="J22" s="20">
        <v>0</v>
      </c>
      <c r="K22" s="34">
        <v>0</v>
      </c>
      <c r="L22" s="20">
        <v>1</v>
      </c>
      <c r="M22" s="24"/>
    </row>
    <row r="23" spans="1:13" ht="14.25" customHeight="1" x14ac:dyDescent="0.2">
      <c r="A23" s="22" t="s">
        <v>40</v>
      </c>
      <c r="B23" s="54">
        <v>701</v>
      </c>
      <c r="C23" s="23">
        <v>0</v>
      </c>
      <c r="D23" s="23">
        <v>12</v>
      </c>
      <c r="E23" s="31">
        <v>-71.594027999999994</v>
      </c>
      <c r="F23" s="31">
        <v>-33.059009000000003</v>
      </c>
      <c r="G23" s="62">
        <v>11334.322265625</v>
      </c>
      <c r="H23" s="20">
        <v>1</v>
      </c>
      <c r="I23" s="20">
        <v>0</v>
      </c>
      <c r="J23" s="20">
        <v>0</v>
      </c>
      <c r="K23" s="34">
        <v>0</v>
      </c>
      <c r="L23" s="20">
        <v>1</v>
      </c>
      <c r="M23" s="24"/>
    </row>
    <row r="24" spans="1:13" ht="14.25" customHeight="1" x14ac:dyDescent="0.2">
      <c r="A24" s="22" t="s">
        <v>40</v>
      </c>
      <c r="B24" s="54">
        <v>701</v>
      </c>
      <c r="C24" s="23">
        <v>0</v>
      </c>
      <c r="D24" s="23">
        <v>13</v>
      </c>
      <c r="E24" s="31">
        <v>-71.591311000000005</v>
      </c>
      <c r="F24" s="31">
        <v>-33.060963999999998</v>
      </c>
      <c r="G24" s="62">
        <v>11698.2021484375</v>
      </c>
      <c r="H24" s="20">
        <v>1</v>
      </c>
      <c r="I24" s="20">
        <v>0</v>
      </c>
      <c r="J24" s="20">
        <v>0</v>
      </c>
      <c r="K24" s="34">
        <v>0</v>
      </c>
      <c r="L24" s="20">
        <v>1</v>
      </c>
      <c r="M24" s="24"/>
    </row>
    <row r="25" spans="1:13" ht="14.25" customHeight="1" x14ac:dyDescent="0.2">
      <c r="A25" s="22" t="s">
        <v>40</v>
      </c>
      <c r="B25" s="54">
        <v>701</v>
      </c>
      <c r="C25" s="23">
        <v>0</v>
      </c>
      <c r="D25" s="23">
        <v>14</v>
      </c>
      <c r="E25" s="31">
        <v>-71.585081000000002</v>
      </c>
      <c r="F25" s="31">
        <v>-33.067281000000001</v>
      </c>
      <c r="G25" s="62">
        <v>12746.7021484375</v>
      </c>
      <c r="H25" s="20">
        <v>1</v>
      </c>
      <c r="I25" s="20">
        <v>1</v>
      </c>
      <c r="J25" s="20">
        <v>0</v>
      </c>
      <c r="K25" s="34">
        <v>0.05</v>
      </c>
      <c r="L25" s="20">
        <v>1</v>
      </c>
      <c r="M25" s="25"/>
    </row>
    <row r="26" spans="1:13" ht="14.25" customHeight="1" x14ac:dyDescent="0.2">
      <c r="A26" s="22" t="s">
        <v>40</v>
      </c>
      <c r="B26" s="54">
        <v>701</v>
      </c>
      <c r="C26" s="23">
        <v>1</v>
      </c>
      <c r="D26" s="23">
        <v>1</v>
      </c>
      <c r="E26" s="31">
        <v>-71.585044999999994</v>
      </c>
      <c r="F26" s="31">
        <v>-33.067321</v>
      </c>
      <c r="G26" s="34">
        <v>154.49574279785156</v>
      </c>
      <c r="H26" s="20">
        <v>1</v>
      </c>
      <c r="I26" s="21">
        <v>1</v>
      </c>
      <c r="J26" s="20">
        <v>0</v>
      </c>
      <c r="K26" s="35">
        <v>0.9</v>
      </c>
      <c r="L26" s="20">
        <v>1</v>
      </c>
      <c r="M26" s="24"/>
    </row>
    <row r="27" spans="1:13" ht="14.25" customHeight="1" x14ac:dyDescent="0.2">
      <c r="A27" s="22" t="s">
        <v>40</v>
      </c>
      <c r="B27" s="54">
        <v>701</v>
      </c>
      <c r="C27" s="23">
        <v>1</v>
      </c>
      <c r="D27" s="23">
        <v>2</v>
      </c>
      <c r="E27" s="31">
        <v>-71.591329999999999</v>
      </c>
      <c r="F27" s="31">
        <v>-33.060938999999998</v>
      </c>
      <c r="G27" s="34">
        <v>1142.4964599609375</v>
      </c>
      <c r="H27" s="20">
        <v>1</v>
      </c>
      <c r="I27" s="20">
        <v>1</v>
      </c>
      <c r="J27" s="20">
        <v>0</v>
      </c>
      <c r="K27" s="34">
        <v>0.05</v>
      </c>
      <c r="L27" s="20">
        <v>1</v>
      </c>
      <c r="M27" s="25"/>
    </row>
    <row r="28" spans="1:13" ht="14.25" customHeight="1" x14ac:dyDescent="0.2">
      <c r="A28" s="22" t="s">
        <v>40</v>
      </c>
      <c r="B28" s="54">
        <v>701</v>
      </c>
      <c r="C28" s="23">
        <v>1</v>
      </c>
      <c r="D28" s="23">
        <v>3</v>
      </c>
      <c r="E28" s="31">
        <v>-71.594054</v>
      </c>
      <c r="F28" s="31">
        <v>-33.058960999999996</v>
      </c>
      <c r="G28" s="34">
        <v>1508.9356689453125</v>
      </c>
      <c r="H28" s="20">
        <v>1</v>
      </c>
      <c r="I28" s="20">
        <v>0</v>
      </c>
      <c r="J28" s="20">
        <v>0</v>
      </c>
      <c r="K28" s="34">
        <v>0</v>
      </c>
      <c r="L28" s="20">
        <v>1</v>
      </c>
      <c r="M28" s="25"/>
    </row>
    <row r="29" spans="1:13" ht="14.25" customHeight="1" x14ac:dyDescent="0.2">
      <c r="A29" s="22" t="s">
        <v>40</v>
      </c>
      <c r="B29" s="54">
        <v>701</v>
      </c>
      <c r="C29" s="23">
        <v>1</v>
      </c>
      <c r="D29" s="23">
        <v>4</v>
      </c>
      <c r="E29" s="31">
        <v>-71.596053999999995</v>
      </c>
      <c r="F29" s="31">
        <v>-33.052692999999998</v>
      </c>
      <c r="G29" s="34">
        <v>2280.2978515625</v>
      </c>
      <c r="H29" s="20">
        <v>1</v>
      </c>
      <c r="I29" s="20">
        <v>0</v>
      </c>
      <c r="J29" s="20">
        <v>0</v>
      </c>
      <c r="K29" s="34">
        <v>0</v>
      </c>
      <c r="L29" s="20">
        <v>1</v>
      </c>
      <c r="M29" s="25"/>
    </row>
    <row r="30" spans="1:13" ht="14.25" customHeight="1" x14ac:dyDescent="0.2">
      <c r="A30" s="22" t="s">
        <v>40</v>
      </c>
      <c r="B30" s="54">
        <v>701</v>
      </c>
      <c r="C30" s="23">
        <v>1</v>
      </c>
      <c r="D30" s="23">
        <v>5</v>
      </c>
      <c r="E30" s="31">
        <v>-71.603612999999996</v>
      </c>
      <c r="F30" s="31">
        <v>-33.047753999999998</v>
      </c>
      <c r="G30" s="34">
        <v>3613.02783203125</v>
      </c>
      <c r="H30" s="20">
        <v>1</v>
      </c>
      <c r="I30" s="20">
        <v>0</v>
      </c>
      <c r="J30" s="20">
        <v>0</v>
      </c>
      <c r="K30" s="34">
        <v>0</v>
      </c>
      <c r="L30" s="20">
        <v>1</v>
      </c>
      <c r="M30" s="25"/>
    </row>
    <row r="31" spans="1:13" ht="14.25" customHeight="1" x14ac:dyDescent="0.2">
      <c r="A31" s="22" t="s">
        <v>40</v>
      </c>
      <c r="B31" s="54">
        <v>701</v>
      </c>
      <c r="C31" s="23">
        <v>1</v>
      </c>
      <c r="D31" s="23">
        <v>6</v>
      </c>
      <c r="E31" s="31">
        <v>-71.617669000000006</v>
      </c>
      <c r="F31" s="31">
        <v>-33.046844</v>
      </c>
      <c r="G31" s="34">
        <v>4996.8759765625</v>
      </c>
      <c r="H31" s="20">
        <v>1</v>
      </c>
      <c r="I31" s="21">
        <v>0</v>
      </c>
      <c r="J31" s="20">
        <v>0</v>
      </c>
      <c r="K31" s="34">
        <v>0</v>
      </c>
      <c r="L31" s="20">
        <v>1</v>
      </c>
      <c r="M31" s="25"/>
    </row>
    <row r="32" spans="1:13" ht="14.25" customHeight="1" x14ac:dyDescent="0.2">
      <c r="A32" s="22" t="s">
        <v>40</v>
      </c>
      <c r="B32" s="54">
        <v>701</v>
      </c>
      <c r="C32" s="23">
        <v>1</v>
      </c>
      <c r="D32" s="23">
        <v>7</v>
      </c>
      <c r="E32" s="63">
        <v>-71.627594999999999</v>
      </c>
      <c r="F32" s="63">
        <v>-33.039268</v>
      </c>
      <c r="G32" s="62">
        <v>6452.62646484375</v>
      </c>
      <c r="H32" s="20">
        <v>1</v>
      </c>
      <c r="I32" s="20">
        <v>0</v>
      </c>
      <c r="J32" s="20">
        <v>0</v>
      </c>
      <c r="K32" s="34">
        <v>0</v>
      </c>
      <c r="L32" s="20">
        <v>1</v>
      </c>
      <c r="M32" s="25"/>
    </row>
    <row r="33" spans="1:13" ht="14.25" customHeight="1" x14ac:dyDescent="0.2">
      <c r="A33" s="22" t="s">
        <v>40</v>
      </c>
      <c r="B33" s="54">
        <v>701</v>
      </c>
      <c r="C33" s="23">
        <v>1</v>
      </c>
      <c r="D33" s="23">
        <v>8</v>
      </c>
      <c r="E33" s="63">
        <v>-71.629987</v>
      </c>
      <c r="F33" s="63">
        <v>-33.039296999999998</v>
      </c>
      <c r="G33" s="62">
        <v>6865.99169921875</v>
      </c>
      <c r="H33" s="20">
        <v>1</v>
      </c>
      <c r="I33" s="20">
        <v>0</v>
      </c>
      <c r="J33" s="20">
        <v>0</v>
      </c>
      <c r="K33" s="34">
        <v>0</v>
      </c>
      <c r="L33" s="20">
        <v>1</v>
      </c>
      <c r="M33" s="25"/>
    </row>
    <row r="34" spans="1:13" ht="14.25" customHeight="1" x14ac:dyDescent="0.2">
      <c r="A34" s="22" t="s">
        <v>40</v>
      </c>
      <c r="B34" s="54">
        <v>701</v>
      </c>
      <c r="C34" s="23">
        <v>1</v>
      </c>
      <c r="D34" s="23">
        <v>9</v>
      </c>
      <c r="E34" s="63">
        <v>-71.632660999999999</v>
      </c>
      <c r="F34" s="63">
        <v>-33.043120999999999</v>
      </c>
      <c r="G34" s="62">
        <v>7438.38037109375</v>
      </c>
      <c r="H34" s="20">
        <v>1</v>
      </c>
      <c r="I34" s="20">
        <v>0</v>
      </c>
      <c r="J34" s="20">
        <v>0</v>
      </c>
      <c r="K34" s="34">
        <v>0</v>
      </c>
      <c r="L34" s="20">
        <v>1</v>
      </c>
      <c r="M34" s="25"/>
    </row>
    <row r="35" spans="1:13" ht="14.25" customHeight="1" x14ac:dyDescent="0.2">
      <c r="A35" s="22" t="s">
        <v>40</v>
      </c>
      <c r="B35" s="54">
        <v>701</v>
      </c>
      <c r="C35" s="23">
        <v>1</v>
      </c>
      <c r="D35" s="23">
        <v>10</v>
      </c>
      <c r="E35" s="63">
        <v>-71.634056000000001</v>
      </c>
      <c r="F35" s="63">
        <v>-33.042879999999997</v>
      </c>
      <c r="G35" s="62">
        <v>8694.2275390625</v>
      </c>
      <c r="H35" s="20">
        <v>1</v>
      </c>
      <c r="I35" s="21">
        <v>0</v>
      </c>
      <c r="J35" s="20">
        <v>0</v>
      </c>
      <c r="K35" s="34">
        <v>0</v>
      </c>
      <c r="L35" s="20">
        <v>1</v>
      </c>
      <c r="M35" s="25"/>
    </row>
    <row r="36" spans="1:13" ht="14.25" customHeight="1" x14ac:dyDescent="0.2">
      <c r="A36" s="22" t="s">
        <v>40</v>
      </c>
      <c r="B36" s="54">
        <v>701</v>
      </c>
      <c r="C36" s="23">
        <v>1</v>
      </c>
      <c r="D36" s="23">
        <v>11</v>
      </c>
      <c r="E36" s="31">
        <v>-71.636906999999994</v>
      </c>
      <c r="F36" s="31">
        <v>-33.043396000000001</v>
      </c>
      <c r="G36" s="62">
        <v>9081.1318359375</v>
      </c>
      <c r="H36" s="20">
        <v>1</v>
      </c>
      <c r="I36" s="20">
        <v>0</v>
      </c>
      <c r="J36" s="20">
        <v>0</v>
      </c>
      <c r="K36" s="34">
        <v>0</v>
      </c>
      <c r="L36" s="20">
        <v>1</v>
      </c>
      <c r="M36" s="25"/>
    </row>
    <row r="37" spans="1:13" ht="14.25" customHeight="1" x14ac:dyDescent="0.2">
      <c r="A37" s="22" t="s">
        <v>40</v>
      </c>
      <c r="B37" s="55">
        <v>701</v>
      </c>
      <c r="C37" s="26">
        <v>1</v>
      </c>
      <c r="D37" s="26">
        <v>12</v>
      </c>
      <c r="E37" s="32">
        <v>-71.646507</v>
      </c>
      <c r="F37" s="32">
        <v>-33.044201999999999</v>
      </c>
      <c r="G37" s="64">
        <v>11383.728515625</v>
      </c>
      <c r="H37" s="20">
        <v>1</v>
      </c>
      <c r="I37" s="21">
        <v>0</v>
      </c>
      <c r="J37" s="20">
        <v>0</v>
      </c>
      <c r="K37" s="34">
        <v>0</v>
      </c>
      <c r="L37" s="20">
        <v>1</v>
      </c>
      <c r="M37" s="24"/>
    </row>
    <row r="38" spans="1:13" ht="14.25" customHeight="1" x14ac:dyDescent="0.2">
      <c r="A38" s="22" t="s">
        <v>40</v>
      </c>
      <c r="B38" s="56">
        <v>701</v>
      </c>
      <c r="C38" s="27">
        <v>1</v>
      </c>
      <c r="D38" s="27">
        <v>13</v>
      </c>
      <c r="E38" s="33">
        <v>-71.647718999999995</v>
      </c>
      <c r="F38" s="33">
        <v>-33.050947000000001</v>
      </c>
      <c r="G38" s="65">
        <v>12368.419921875</v>
      </c>
      <c r="H38" s="28">
        <v>1</v>
      </c>
      <c r="I38" s="20">
        <v>0</v>
      </c>
      <c r="J38" s="20">
        <v>0</v>
      </c>
      <c r="K38" s="36">
        <v>0</v>
      </c>
      <c r="L38" s="20">
        <v>1</v>
      </c>
      <c r="M38" s="29"/>
    </row>
    <row r="39" spans="1:13" ht="14.25" customHeight="1" x14ac:dyDescent="0.2">
      <c r="A39" s="22" t="s">
        <v>40</v>
      </c>
      <c r="B39" s="56">
        <v>701</v>
      </c>
      <c r="C39" s="27">
        <v>1</v>
      </c>
      <c r="D39" s="27">
        <v>14</v>
      </c>
      <c r="E39" s="33">
        <v>-71.646441999999993</v>
      </c>
      <c r="F39" s="33">
        <v>-33.054039000000003</v>
      </c>
      <c r="G39" s="65">
        <v>12926.904296875</v>
      </c>
      <c r="H39" s="28">
        <v>1</v>
      </c>
      <c r="I39" s="20">
        <v>1</v>
      </c>
      <c r="J39" s="20">
        <v>0</v>
      </c>
      <c r="K39" s="34">
        <v>0.05</v>
      </c>
      <c r="L39" s="20">
        <v>1</v>
      </c>
      <c r="M39" s="29"/>
    </row>
    <row r="40" spans="1:13" ht="14.25" customHeight="1" x14ac:dyDescent="0.2">
      <c r="A40" s="22" t="s">
        <v>40</v>
      </c>
      <c r="B40" s="56">
        <v>702</v>
      </c>
      <c r="C40" s="27">
        <v>0</v>
      </c>
      <c r="D40" s="27">
        <v>1</v>
      </c>
      <c r="E40" s="33">
        <v>-71.646838000000002</v>
      </c>
      <c r="F40" s="33">
        <v>-33.054039000000003</v>
      </c>
      <c r="G40" s="61">
        <v>41.748065948486328</v>
      </c>
      <c r="H40" s="28">
        <v>1</v>
      </c>
      <c r="I40" s="20">
        <v>1</v>
      </c>
      <c r="J40" s="20">
        <v>0</v>
      </c>
      <c r="K40" s="34">
        <v>0.9</v>
      </c>
      <c r="L40" s="20">
        <v>1</v>
      </c>
      <c r="M40" s="29"/>
    </row>
    <row r="41" spans="1:13" ht="14.25" customHeight="1" x14ac:dyDescent="0.2">
      <c r="A41" s="22" t="s">
        <v>40</v>
      </c>
      <c r="B41" s="56">
        <v>702</v>
      </c>
      <c r="C41" s="27">
        <v>0</v>
      </c>
      <c r="D41" s="27">
        <v>2</v>
      </c>
      <c r="E41" s="33">
        <v>-71.644518000000005</v>
      </c>
      <c r="F41" s="33">
        <v>-33.054572</v>
      </c>
      <c r="G41" s="61">
        <v>438.0340576171875</v>
      </c>
      <c r="H41" s="28">
        <v>1</v>
      </c>
      <c r="I41" s="20">
        <v>1</v>
      </c>
      <c r="J41" s="20">
        <v>0</v>
      </c>
      <c r="K41" s="34">
        <v>0.05</v>
      </c>
      <c r="L41" s="20">
        <v>1</v>
      </c>
      <c r="M41" s="29"/>
    </row>
    <row r="42" spans="1:13" ht="14.25" customHeight="1" x14ac:dyDescent="0.2">
      <c r="A42" s="22" t="s">
        <v>40</v>
      </c>
      <c r="B42" s="56">
        <v>702</v>
      </c>
      <c r="C42" s="27">
        <v>0</v>
      </c>
      <c r="D42" s="27">
        <v>3</v>
      </c>
      <c r="E42" s="33">
        <v>-71.637562000000003</v>
      </c>
      <c r="F42" s="33">
        <v>-33.043785999999997</v>
      </c>
      <c r="G42" s="61">
        <v>1875.5242919921875</v>
      </c>
      <c r="H42" s="28">
        <v>1</v>
      </c>
      <c r="I42" s="20">
        <v>0</v>
      </c>
      <c r="J42" s="20">
        <v>0</v>
      </c>
      <c r="K42" s="34">
        <v>0</v>
      </c>
      <c r="L42" s="20">
        <v>1</v>
      </c>
      <c r="M42" s="29"/>
    </row>
    <row r="43" spans="1:13" ht="14.25" customHeight="1" x14ac:dyDescent="0.2">
      <c r="A43" s="22" t="s">
        <v>40</v>
      </c>
      <c r="B43" s="56">
        <v>702</v>
      </c>
      <c r="C43" s="27">
        <v>0</v>
      </c>
      <c r="D43" s="27">
        <v>4</v>
      </c>
      <c r="E43" s="63">
        <v>-71.633160000000004</v>
      </c>
      <c r="F43" s="63">
        <v>-33.043556000000002</v>
      </c>
      <c r="G43" s="62">
        <v>3530.41064453125</v>
      </c>
      <c r="H43" s="28">
        <v>1</v>
      </c>
      <c r="I43" s="20">
        <v>0</v>
      </c>
      <c r="J43" s="20">
        <v>0</v>
      </c>
      <c r="K43" s="34">
        <v>0</v>
      </c>
      <c r="L43" s="20">
        <v>1</v>
      </c>
      <c r="M43" s="29"/>
    </row>
    <row r="44" spans="1:13" ht="14.25" customHeight="1" x14ac:dyDescent="0.2">
      <c r="A44" s="22" t="s">
        <v>40</v>
      </c>
      <c r="B44" s="56">
        <v>702</v>
      </c>
      <c r="C44" s="27">
        <v>0</v>
      </c>
      <c r="D44" s="27">
        <v>5</v>
      </c>
      <c r="E44" s="31">
        <v>-71.625567000000004</v>
      </c>
      <c r="F44" s="31">
        <v>-33.041139000000001</v>
      </c>
      <c r="G44" s="62">
        <v>4752.46337890625</v>
      </c>
      <c r="H44" s="28">
        <v>1</v>
      </c>
      <c r="I44" s="28">
        <v>0</v>
      </c>
      <c r="J44" s="20">
        <v>0</v>
      </c>
      <c r="K44" s="36">
        <v>0</v>
      </c>
      <c r="L44" s="20">
        <v>1</v>
      </c>
      <c r="M44" s="29"/>
    </row>
    <row r="45" spans="1:13" ht="14.25" customHeight="1" x14ac:dyDescent="0.2">
      <c r="A45" s="22" t="s">
        <v>40</v>
      </c>
      <c r="B45" s="56">
        <v>702</v>
      </c>
      <c r="C45" s="27">
        <v>0</v>
      </c>
      <c r="D45" s="27">
        <v>6</v>
      </c>
      <c r="E45" s="31">
        <v>-71.621835000000004</v>
      </c>
      <c r="F45" s="31">
        <v>-33.046030000000002</v>
      </c>
      <c r="G45" s="62">
        <v>5453.01904296875</v>
      </c>
      <c r="H45" s="28">
        <v>1</v>
      </c>
      <c r="I45" s="20">
        <v>0</v>
      </c>
      <c r="J45" s="20">
        <v>0</v>
      </c>
      <c r="K45" s="34">
        <v>0</v>
      </c>
      <c r="L45" s="20">
        <v>1</v>
      </c>
      <c r="M45" s="29"/>
    </row>
    <row r="46" spans="1:13" ht="14.25" customHeight="1" x14ac:dyDescent="0.2">
      <c r="A46" s="22" t="s">
        <v>40</v>
      </c>
      <c r="B46" s="56">
        <v>702</v>
      </c>
      <c r="C46" s="27">
        <v>0</v>
      </c>
      <c r="D46" s="27">
        <v>7</v>
      </c>
      <c r="E46" s="31">
        <v>-71.617763999999994</v>
      </c>
      <c r="F46" s="31">
        <v>-33.046833999999997</v>
      </c>
      <c r="G46" s="62">
        <v>5878.08837890625</v>
      </c>
      <c r="H46" s="28">
        <v>1</v>
      </c>
      <c r="I46" s="20">
        <v>0</v>
      </c>
      <c r="J46" s="20">
        <v>0</v>
      </c>
      <c r="K46" s="34">
        <v>0</v>
      </c>
      <c r="L46" s="20">
        <v>1</v>
      </c>
      <c r="M46" s="29"/>
    </row>
    <row r="47" spans="1:13" ht="14.25" customHeight="1" x14ac:dyDescent="0.2">
      <c r="A47" s="22" t="s">
        <v>40</v>
      </c>
      <c r="B47" s="56">
        <v>702</v>
      </c>
      <c r="C47" s="27">
        <v>0</v>
      </c>
      <c r="D47" s="27">
        <v>8</v>
      </c>
      <c r="E47" s="31">
        <v>-71.605609999999999</v>
      </c>
      <c r="F47" s="31">
        <v>-33.047209000000002</v>
      </c>
      <c r="G47" s="62">
        <v>7018.529296875</v>
      </c>
      <c r="H47" s="28">
        <v>1</v>
      </c>
      <c r="I47" s="20">
        <v>0</v>
      </c>
      <c r="J47" s="20">
        <v>0</v>
      </c>
      <c r="K47" s="34">
        <v>0</v>
      </c>
      <c r="L47" s="20">
        <v>1</v>
      </c>
      <c r="M47" s="29"/>
    </row>
    <row r="48" spans="1:13" ht="14.25" customHeight="1" x14ac:dyDescent="0.2">
      <c r="A48" s="22" t="s">
        <v>40</v>
      </c>
      <c r="B48" s="56">
        <v>702</v>
      </c>
      <c r="C48" s="27">
        <v>0</v>
      </c>
      <c r="D48" s="27">
        <v>9</v>
      </c>
      <c r="E48" s="31">
        <v>-71.596037999999993</v>
      </c>
      <c r="F48" s="31">
        <v>-33.052698999999997</v>
      </c>
      <c r="G48" s="62">
        <v>8584.6923828125</v>
      </c>
      <c r="H48" s="28">
        <v>1</v>
      </c>
      <c r="I48" s="20">
        <v>0</v>
      </c>
      <c r="J48" s="20">
        <v>0</v>
      </c>
      <c r="K48" s="34">
        <v>0</v>
      </c>
      <c r="L48" s="20">
        <v>1</v>
      </c>
      <c r="M48" s="29"/>
    </row>
    <row r="49" spans="1:13" ht="14.25" customHeight="1" x14ac:dyDescent="0.2">
      <c r="A49" s="22" t="s">
        <v>40</v>
      </c>
      <c r="B49" s="56">
        <v>702</v>
      </c>
      <c r="C49" s="27">
        <v>0</v>
      </c>
      <c r="D49" s="27">
        <v>10</v>
      </c>
      <c r="E49" s="31">
        <v>-71.594067999999993</v>
      </c>
      <c r="F49" s="31">
        <v>-33.058936000000003</v>
      </c>
      <c r="G49" s="62">
        <v>9351.35546875</v>
      </c>
      <c r="H49" s="28">
        <v>1</v>
      </c>
      <c r="I49" s="28">
        <v>0</v>
      </c>
      <c r="J49" s="20">
        <v>0</v>
      </c>
      <c r="K49" s="36">
        <v>0</v>
      </c>
      <c r="L49" s="20">
        <v>1</v>
      </c>
      <c r="M49" s="29"/>
    </row>
    <row r="50" spans="1:13" ht="14.25" customHeight="1" x14ac:dyDescent="0.2">
      <c r="A50" s="22" t="s">
        <v>40</v>
      </c>
      <c r="B50" s="56">
        <v>702</v>
      </c>
      <c r="C50" s="27">
        <v>0</v>
      </c>
      <c r="D50" s="27">
        <v>11</v>
      </c>
      <c r="E50" s="31">
        <v>-71.593801999999997</v>
      </c>
      <c r="F50" s="31">
        <v>-33.064866000000002</v>
      </c>
      <c r="G50" s="62">
        <v>10181.2353515625</v>
      </c>
      <c r="H50" s="28">
        <v>1</v>
      </c>
      <c r="I50" s="20">
        <v>0</v>
      </c>
      <c r="J50" s="20">
        <v>0</v>
      </c>
      <c r="K50" s="34">
        <v>0</v>
      </c>
      <c r="L50" s="20">
        <v>1</v>
      </c>
      <c r="M50" s="29"/>
    </row>
    <row r="51" spans="1:13" ht="14.25" customHeight="1" x14ac:dyDescent="0.2">
      <c r="A51" s="22" t="s">
        <v>40</v>
      </c>
      <c r="B51" s="56">
        <v>702</v>
      </c>
      <c r="C51" s="27">
        <v>0</v>
      </c>
      <c r="D51" s="27">
        <v>12</v>
      </c>
      <c r="E51" s="31">
        <v>-71.593160999999995</v>
      </c>
      <c r="F51" s="31">
        <v>-33.068117999999998</v>
      </c>
      <c r="G51" s="62">
        <v>10835.697265625</v>
      </c>
      <c r="H51" s="28">
        <v>1</v>
      </c>
      <c r="I51" s="20">
        <v>0</v>
      </c>
      <c r="J51" s="20">
        <v>0</v>
      </c>
      <c r="K51" s="34">
        <v>0</v>
      </c>
      <c r="L51" s="20">
        <v>1</v>
      </c>
      <c r="M51" s="29"/>
    </row>
    <row r="52" spans="1:13" ht="14.25" customHeight="1" x14ac:dyDescent="0.2">
      <c r="A52" s="22" t="s">
        <v>40</v>
      </c>
      <c r="B52" s="56">
        <v>702</v>
      </c>
      <c r="C52" s="27">
        <v>0</v>
      </c>
      <c r="D52" s="27">
        <v>13</v>
      </c>
      <c r="E52" s="31">
        <v>-71.593632999999997</v>
      </c>
      <c r="F52" s="31">
        <v>-33.073346000000001</v>
      </c>
      <c r="G52" s="62">
        <v>11641.13671875</v>
      </c>
      <c r="H52" s="28">
        <v>1</v>
      </c>
      <c r="I52" s="28">
        <v>1</v>
      </c>
      <c r="J52" s="20">
        <v>0</v>
      </c>
      <c r="K52" s="36">
        <v>0.05</v>
      </c>
      <c r="L52" s="20">
        <v>1</v>
      </c>
      <c r="M52" s="29"/>
    </row>
    <row r="53" spans="1:13" ht="14.25" customHeight="1" x14ac:dyDescent="0.2">
      <c r="A53" s="22" t="s">
        <v>40</v>
      </c>
      <c r="B53" s="56">
        <v>702</v>
      </c>
      <c r="C53" s="27">
        <v>1</v>
      </c>
      <c r="D53" s="27">
        <v>1</v>
      </c>
      <c r="E53" s="31">
        <v>-71.593648000000002</v>
      </c>
      <c r="F53" s="31">
        <v>-33.072769000000001</v>
      </c>
      <c r="G53" s="34">
        <v>140.88406372070312</v>
      </c>
      <c r="H53" s="28">
        <v>1</v>
      </c>
      <c r="I53" s="20">
        <v>1</v>
      </c>
      <c r="J53" s="20">
        <v>0</v>
      </c>
      <c r="K53" s="34">
        <v>0.9</v>
      </c>
      <c r="L53" s="20">
        <v>1</v>
      </c>
      <c r="M53" s="29"/>
    </row>
    <row r="54" spans="1:13" ht="14.25" customHeight="1" x14ac:dyDescent="0.2">
      <c r="A54" s="22" t="s">
        <v>40</v>
      </c>
      <c r="B54" s="56">
        <v>702</v>
      </c>
      <c r="C54" s="27">
        <v>1</v>
      </c>
      <c r="D54" s="27">
        <v>2</v>
      </c>
      <c r="E54" s="31">
        <v>-71.593767</v>
      </c>
      <c r="F54" s="31">
        <v>-33.069015999999998</v>
      </c>
      <c r="G54" s="34">
        <v>639.98614501953125</v>
      </c>
      <c r="H54" s="28">
        <v>1</v>
      </c>
      <c r="I54" s="20">
        <v>1</v>
      </c>
      <c r="J54" s="20">
        <v>0</v>
      </c>
      <c r="K54" s="34">
        <v>0.05</v>
      </c>
      <c r="L54" s="20">
        <v>1</v>
      </c>
      <c r="M54" s="29"/>
    </row>
    <row r="55" spans="1:13" ht="14.25" customHeight="1" x14ac:dyDescent="0.2">
      <c r="A55" s="22" t="s">
        <v>40</v>
      </c>
      <c r="B55" s="56">
        <v>702</v>
      </c>
      <c r="C55" s="27">
        <v>1</v>
      </c>
      <c r="D55" s="27">
        <v>3</v>
      </c>
      <c r="E55" s="31">
        <v>-71.594277000000005</v>
      </c>
      <c r="F55" s="31">
        <v>-33.063690000000001</v>
      </c>
      <c r="G55" s="34">
        <v>1324.9580078125</v>
      </c>
      <c r="H55" s="28">
        <v>1</v>
      </c>
      <c r="I55" s="20">
        <v>0</v>
      </c>
      <c r="J55" s="20">
        <v>0</v>
      </c>
      <c r="K55" s="34">
        <v>0</v>
      </c>
      <c r="L55" s="20">
        <v>1</v>
      </c>
      <c r="M55" s="29"/>
    </row>
    <row r="56" spans="1:13" ht="14.25" customHeight="1" x14ac:dyDescent="0.2">
      <c r="A56" s="22" t="s">
        <v>40</v>
      </c>
      <c r="B56" s="56">
        <v>702</v>
      </c>
      <c r="C56" s="27">
        <v>1</v>
      </c>
      <c r="D56" s="27">
        <v>4</v>
      </c>
      <c r="E56" s="31">
        <v>-71.594077999999996</v>
      </c>
      <c r="F56" s="31">
        <v>-33.058917999999998</v>
      </c>
      <c r="G56" s="34">
        <v>2011.371337890625</v>
      </c>
      <c r="H56" s="28">
        <v>1</v>
      </c>
      <c r="I56" s="20">
        <v>0</v>
      </c>
      <c r="J56" s="20">
        <v>0</v>
      </c>
      <c r="K56" s="34">
        <v>0</v>
      </c>
      <c r="L56" s="20">
        <v>1</v>
      </c>
      <c r="M56" s="29"/>
    </row>
    <row r="57" spans="1:13" ht="14.25" customHeight="1" x14ac:dyDescent="0.2">
      <c r="A57" s="22" t="s">
        <v>40</v>
      </c>
      <c r="B57" s="56">
        <v>702</v>
      </c>
      <c r="C57" s="27">
        <v>1</v>
      </c>
      <c r="D57" s="27">
        <v>5</v>
      </c>
      <c r="E57" s="31">
        <v>-71.596053999999995</v>
      </c>
      <c r="F57" s="31">
        <v>-33.052692999999998</v>
      </c>
      <c r="G57" s="34">
        <v>2777.464111328125</v>
      </c>
      <c r="H57" s="28">
        <v>1</v>
      </c>
      <c r="I57" s="20">
        <v>0</v>
      </c>
      <c r="J57" s="20">
        <v>0</v>
      </c>
      <c r="K57" s="34">
        <v>0</v>
      </c>
      <c r="L57" s="20">
        <v>1</v>
      </c>
      <c r="M57" s="29"/>
    </row>
    <row r="58" spans="1:13" ht="14.25" customHeight="1" x14ac:dyDescent="0.2">
      <c r="A58" s="22" t="s">
        <v>40</v>
      </c>
      <c r="B58" s="56">
        <v>702</v>
      </c>
      <c r="C58" s="27">
        <v>1</v>
      </c>
      <c r="D58" s="27">
        <v>6</v>
      </c>
      <c r="E58" s="31">
        <v>-71.605658000000005</v>
      </c>
      <c r="F58" s="31">
        <v>-33.047217000000003</v>
      </c>
      <c r="G58" s="34">
        <v>4367.1142578125</v>
      </c>
      <c r="H58" s="28">
        <v>1</v>
      </c>
      <c r="I58" s="28">
        <v>0</v>
      </c>
      <c r="J58" s="20">
        <v>0</v>
      </c>
      <c r="K58" s="36">
        <v>0</v>
      </c>
      <c r="L58" s="20">
        <v>1</v>
      </c>
      <c r="M58" s="29"/>
    </row>
    <row r="59" spans="1:13" ht="14.25" customHeight="1" x14ac:dyDescent="0.2">
      <c r="A59" s="22" t="s">
        <v>40</v>
      </c>
      <c r="B59" s="56">
        <v>702</v>
      </c>
      <c r="C59" s="27">
        <v>1</v>
      </c>
      <c r="D59" s="27">
        <v>7</v>
      </c>
      <c r="E59" s="31">
        <v>-71.617773999999997</v>
      </c>
      <c r="F59" s="31">
        <v>-33.046832000000002</v>
      </c>
      <c r="G59" s="34">
        <v>5503.939453125</v>
      </c>
      <c r="H59" s="28">
        <v>1</v>
      </c>
      <c r="I59" s="20">
        <v>0</v>
      </c>
      <c r="J59" s="20">
        <v>0</v>
      </c>
      <c r="K59" s="34">
        <v>0</v>
      </c>
      <c r="L59" s="20">
        <v>1</v>
      </c>
      <c r="M59" s="29"/>
    </row>
    <row r="60" spans="1:13" ht="14.25" customHeight="1" x14ac:dyDescent="0.2">
      <c r="A60" s="22" t="s">
        <v>40</v>
      </c>
      <c r="B60" s="56">
        <v>702</v>
      </c>
      <c r="C60" s="27">
        <v>1</v>
      </c>
      <c r="D60" s="27">
        <v>8</v>
      </c>
      <c r="E60" s="31">
        <v>-71.621538999999999</v>
      </c>
      <c r="F60" s="31">
        <v>-33.044263999999998</v>
      </c>
      <c r="G60" s="34">
        <v>6129.44775390625</v>
      </c>
      <c r="H60" s="28">
        <v>1</v>
      </c>
      <c r="I60" s="20">
        <v>0</v>
      </c>
      <c r="J60" s="20">
        <v>0</v>
      </c>
      <c r="K60" s="34">
        <v>0</v>
      </c>
      <c r="L60" s="20">
        <v>1</v>
      </c>
      <c r="M60" s="29"/>
    </row>
    <row r="61" spans="1:13" ht="14.25" customHeight="1" x14ac:dyDescent="0.2">
      <c r="A61" s="22" t="s">
        <v>40</v>
      </c>
      <c r="B61" s="56">
        <v>702</v>
      </c>
      <c r="C61" s="27">
        <v>1</v>
      </c>
      <c r="D61" s="27">
        <v>9</v>
      </c>
      <c r="E61" s="63">
        <v>-71.629987</v>
      </c>
      <c r="F61" s="63">
        <v>-33.039296999999998</v>
      </c>
      <c r="G61" s="62">
        <v>7363.15771484375</v>
      </c>
      <c r="H61" s="28">
        <v>1</v>
      </c>
      <c r="I61" s="20">
        <v>0</v>
      </c>
      <c r="J61" s="20">
        <v>0</v>
      </c>
      <c r="K61" s="34">
        <v>0</v>
      </c>
      <c r="L61" s="20">
        <v>1</v>
      </c>
      <c r="M61" s="29"/>
    </row>
    <row r="62" spans="1:13" ht="14.25" customHeight="1" x14ac:dyDescent="0.2">
      <c r="A62" s="22" t="s">
        <v>40</v>
      </c>
      <c r="B62" s="56">
        <v>702</v>
      </c>
      <c r="C62" s="27">
        <v>1</v>
      </c>
      <c r="D62" s="27">
        <v>10</v>
      </c>
      <c r="E62" s="63">
        <v>-71.633739000000006</v>
      </c>
      <c r="F62" s="63">
        <v>-33.044092999999997</v>
      </c>
      <c r="G62" s="62">
        <v>8091.66943359375</v>
      </c>
      <c r="H62" s="28">
        <v>1</v>
      </c>
      <c r="I62" s="20">
        <v>0</v>
      </c>
      <c r="J62" s="20">
        <v>0</v>
      </c>
      <c r="K62" s="34">
        <v>0</v>
      </c>
      <c r="L62" s="20">
        <v>1</v>
      </c>
      <c r="M62" s="29"/>
    </row>
    <row r="63" spans="1:13" ht="14.25" customHeight="1" x14ac:dyDescent="0.2">
      <c r="A63" s="22" t="s">
        <v>40</v>
      </c>
      <c r="B63" s="56">
        <v>702</v>
      </c>
      <c r="C63" s="27">
        <v>1</v>
      </c>
      <c r="D63" s="27">
        <v>11</v>
      </c>
      <c r="E63" s="31">
        <v>-71.637011999999999</v>
      </c>
      <c r="F63" s="31">
        <v>-33.043455999999999</v>
      </c>
      <c r="G63" s="62">
        <v>9590.1494140625</v>
      </c>
      <c r="H63" s="28">
        <v>1</v>
      </c>
      <c r="I63" s="20">
        <v>0</v>
      </c>
      <c r="J63" s="20">
        <v>0</v>
      </c>
      <c r="K63" s="34">
        <v>0</v>
      </c>
      <c r="L63" s="20">
        <v>1</v>
      </c>
      <c r="M63" s="29"/>
    </row>
    <row r="64" spans="1:13" ht="14.25" customHeight="1" x14ac:dyDescent="0.2">
      <c r="A64" s="22" t="s">
        <v>40</v>
      </c>
      <c r="B64" s="56">
        <v>702</v>
      </c>
      <c r="C64" s="27">
        <v>1</v>
      </c>
      <c r="D64" s="27">
        <v>12</v>
      </c>
      <c r="E64" s="31">
        <v>-71.644503</v>
      </c>
      <c r="F64" s="31">
        <v>-33.054568000000003</v>
      </c>
      <c r="G64" s="62">
        <v>11089.25</v>
      </c>
      <c r="H64" s="28">
        <v>1</v>
      </c>
      <c r="I64" s="28">
        <v>0</v>
      </c>
      <c r="J64" s="20">
        <v>0</v>
      </c>
      <c r="K64" s="36">
        <v>0</v>
      </c>
      <c r="L64" s="20">
        <v>1</v>
      </c>
      <c r="M64" s="29"/>
    </row>
    <row r="65" spans="1:13" ht="14.25" customHeight="1" x14ac:dyDescent="0.2">
      <c r="A65" s="22" t="s">
        <v>40</v>
      </c>
      <c r="B65" s="56">
        <v>702</v>
      </c>
      <c r="C65" s="27">
        <v>1</v>
      </c>
      <c r="D65" s="27">
        <v>13</v>
      </c>
      <c r="E65" s="31">
        <v>-71.646850000000001</v>
      </c>
      <c r="F65" s="31">
        <v>-33.054039000000003</v>
      </c>
      <c r="G65" s="62">
        <v>11488.125</v>
      </c>
      <c r="H65" s="28">
        <v>1</v>
      </c>
      <c r="I65" s="20">
        <v>1</v>
      </c>
      <c r="J65" s="20">
        <v>0</v>
      </c>
      <c r="K65" s="34">
        <v>0.05</v>
      </c>
      <c r="L65" s="20">
        <v>1</v>
      </c>
      <c r="M65" s="29"/>
    </row>
    <row r="66" spans="1:13" ht="14.25" customHeight="1" x14ac:dyDescent="0.2">
      <c r="A66" s="22" t="s">
        <v>40</v>
      </c>
      <c r="B66" s="54">
        <v>703</v>
      </c>
      <c r="C66" s="23">
        <v>0</v>
      </c>
      <c r="D66" s="23">
        <v>1</v>
      </c>
      <c r="E66" s="31">
        <v>-71.583371</v>
      </c>
      <c r="F66" s="31">
        <v>-33.079751000000002</v>
      </c>
      <c r="G66" s="34">
        <v>175.62980651855469</v>
      </c>
      <c r="H66" s="20">
        <v>1</v>
      </c>
      <c r="I66" s="20">
        <v>1</v>
      </c>
      <c r="J66" s="20">
        <v>0</v>
      </c>
      <c r="K66" s="34">
        <v>0.9</v>
      </c>
      <c r="L66" s="20">
        <v>1</v>
      </c>
      <c r="M66" s="25"/>
    </row>
    <row r="67" spans="1:13" ht="14.25" customHeight="1" x14ac:dyDescent="0.2">
      <c r="A67" s="22" t="s">
        <v>40</v>
      </c>
      <c r="B67" s="54">
        <v>703</v>
      </c>
      <c r="C67" s="23">
        <v>0</v>
      </c>
      <c r="D67" s="23">
        <v>2</v>
      </c>
      <c r="E67" s="31">
        <v>-71.583366999999996</v>
      </c>
      <c r="F67" s="31">
        <v>-33.074585999999996</v>
      </c>
      <c r="G67" s="34">
        <v>1103.4224853515625</v>
      </c>
      <c r="H67" s="20">
        <v>1</v>
      </c>
      <c r="I67" s="20">
        <v>1</v>
      </c>
      <c r="J67" s="20">
        <v>0</v>
      </c>
      <c r="K67" s="34">
        <v>0.05</v>
      </c>
      <c r="L67" s="20">
        <v>1</v>
      </c>
      <c r="M67" s="25"/>
    </row>
    <row r="68" spans="1:13" ht="14.25" customHeight="1" x14ac:dyDescent="0.2">
      <c r="A68" s="22" t="s">
        <v>40</v>
      </c>
      <c r="B68" s="54">
        <v>703</v>
      </c>
      <c r="C68" s="23">
        <v>0</v>
      </c>
      <c r="D68" s="23">
        <v>3</v>
      </c>
      <c r="E68" s="31">
        <v>-71.584453999999994</v>
      </c>
      <c r="F68" s="31">
        <v>-33.072080999999997</v>
      </c>
      <c r="G68" s="34">
        <v>1407.193603515625</v>
      </c>
      <c r="H68" s="20">
        <v>1</v>
      </c>
      <c r="I68" s="20">
        <v>0</v>
      </c>
      <c r="J68" s="20">
        <v>0</v>
      </c>
      <c r="K68" s="34">
        <v>0</v>
      </c>
      <c r="L68" s="20">
        <v>1</v>
      </c>
      <c r="M68" s="25"/>
    </row>
    <row r="69" spans="1:13" ht="14.25" customHeight="1" x14ac:dyDescent="0.2">
      <c r="A69" s="22" t="s">
        <v>40</v>
      </c>
      <c r="B69" s="54">
        <v>703</v>
      </c>
      <c r="C69" s="23">
        <v>0</v>
      </c>
      <c r="D69" s="23">
        <v>4</v>
      </c>
      <c r="E69" s="31">
        <v>-71.588288000000006</v>
      </c>
      <c r="F69" s="31">
        <v>-33.062961000000001</v>
      </c>
      <c r="G69" s="34">
        <v>2817.27294921875</v>
      </c>
      <c r="H69" s="20">
        <v>1</v>
      </c>
      <c r="I69" s="20">
        <v>0</v>
      </c>
      <c r="J69" s="20">
        <v>0</v>
      </c>
      <c r="K69" s="34">
        <v>0</v>
      </c>
      <c r="L69" s="20">
        <v>1</v>
      </c>
      <c r="M69" s="25"/>
    </row>
    <row r="70" spans="1:13" ht="14.25" customHeight="1" x14ac:dyDescent="0.2">
      <c r="A70" s="22" t="s">
        <v>40</v>
      </c>
      <c r="B70" s="54">
        <v>703</v>
      </c>
      <c r="C70" s="23">
        <v>0</v>
      </c>
      <c r="D70" s="23">
        <v>5</v>
      </c>
      <c r="E70" s="31">
        <v>-71.594077999999996</v>
      </c>
      <c r="F70" s="31">
        <v>-33.058917999999998</v>
      </c>
      <c r="G70" s="34">
        <v>3731.098876953125</v>
      </c>
      <c r="H70" s="20">
        <v>1</v>
      </c>
      <c r="I70" s="20">
        <v>0</v>
      </c>
      <c r="J70" s="20">
        <v>0</v>
      </c>
      <c r="K70" s="34">
        <v>0</v>
      </c>
      <c r="L70" s="20">
        <v>1</v>
      </c>
      <c r="M70" s="25"/>
    </row>
    <row r="71" spans="1:13" ht="14.25" customHeight="1" x14ac:dyDescent="0.2">
      <c r="A71" s="22" t="s">
        <v>40</v>
      </c>
      <c r="B71" s="54">
        <v>703</v>
      </c>
      <c r="C71" s="23">
        <v>0</v>
      </c>
      <c r="D71" s="23">
        <v>6</v>
      </c>
      <c r="E71" s="31">
        <v>-71.596101000000004</v>
      </c>
      <c r="F71" s="31">
        <v>-33.052672000000001</v>
      </c>
      <c r="G71" s="34">
        <v>4502.15966796875</v>
      </c>
      <c r="H71" s="20">
        <v>1</v>
      </c>
      <c r="I71" s="20">
        <v>0</v>
      </c>
      <c r="J71" s="20">
        <v>0</v>
      </c>
      <c r="K71" s="34">
        <v>0</v>
      </c>
      <c r="L71" s="20">
        <v>1</v>
      </c>
      <c r="M71" s="25"/>
    </row>
    <row r="72" spans="1:13" ht="14.25" customHeight="1" x14ac:dyDescent="0.2">
      <c r="A72" s="22" t="s">
        <v>40</v>
      </c>
      <c r="B72" s="54">
        <v>703</v>
      </c>
      <c r="C72" s="23">
        <v>0</v>
      </c>
      <c r="D72" s="23">
        <v>7</v>
      </c>
      <c r="E72" s="31">
        <v>-71.605658000000005</v>
      </c>
      <c r="F72" s="31">
        <v>-33.047217000000003</v>
      </c>
      <c r="G72" s="34">
        <v>6086.84228515625</v>
      </c>
      <c r="H72" s="20">
        <v>1</v>
      </c>
      <c r="I72" s="20">
        <v>0</v>
      </c>
      <c r="J72" s="20">
        <v>0</v>
      </c>
      <c r="K72" s="34">
        <v>0</v>
      </c>
      <c r="L72" s="20">
        <v>1</v>
      </c>
      <c r="M72" s="25"/>
    </row>
    <row r="73" spans="1:13" ht="14.25" customHeight="1" x14ac:dyDescent="0.2">
      <c r="A73" s="22" t="s">
        <v>40</v>
      </c>
      <c r="B73" s="54">
        <v>703</v>
      </c>
      <c r="C73" s="23">
        <v>0</v>
      </c>
      <c r="D73" s="23">
        <v>8</v>
      </c>
      <c r="E73" s="31">
        <v>-71.617773999999997</v>
      </c>
      <c r="F73" s="31">
        <v>-33.046832000000002</v>
      </c>
      <c r="G73" s="34">
        <v>7223.66748046875</v>
      </c>
      <c r="H73" s="20">
        <v>1</v>
      </c>
      <c r="I73" s="20">
        <v>0</v>
      </c>
      <c r="J73" s="20">
        <v>0</v>
      </c>
      <c r="K73" s="34">
        <v>0</v>
      </c>
      <c r="L73" s="20">
        <v>1</v>
      </c>
      <c r="M73" s="25"/>
    </row>
    <row r="74" spans="1:13" ht="14.25" customHeight="1" x14ac:dyDescent="0.2">
      <c r="A74" s="22" t="s">
        <v>40</v>
      </c>
      <c r="B74" s="57">
        <v>703</v>
      </c>
      <c r="C74" s="37">
        <v>0</v>
      </c>
      <c r="D74" s="37">
        <v>9</v>
      </c>
      <c r="E74" s="31">
        <v>-71.621538999999999</v>
      </c>
      <c r="F74" s="31">
        <v>-33.044263999999998</v>
      </c>
      <c r="G74" s="34">
        <v>7849.17578125</v>
      </c>
      <c r="H74" s="38">
        <v>1</v>
      </c>
      <c r="I74" s="20">
        <v>0</v>
      </c>
      <c r="J74" s="20">
        <v>0</v>
      </c>
      <c r="K74" s="34">
        <v>0</v>
      </c>
      <c r="L74" s="20">
        <v>1</v>
      </c>
      <c r="M74" s="39"/>
    </row>
    <row r="75" spans="1:13" ht="14.25" customHeight="1" x14ac:dyDescent="0.2">
      <c r="A75" s="22" t="s">
        <v>40</v>
      </c>
      <c r="B75" s="54">
        <v>703</v>
      </c>
      <c r="C75" s="23">
        <v>0</v>
      </c>
      <c r="D75" s="23">
        <v>10</v>
      </c>
      <c r="E75" s="31">
        <v>-71.628017999999997</v>
      </c>
      <c r="F75" s="31">
        <v>-33.038936</v>
      </c>
      <c r="G75" s="34">
        <v>8723.60546875</v>
      </c>
      <c r="H75" s="20">
        <v>1</v>
      </c>
      <c r="I75" s="20">
        <v>1</v>
      </c>
      <c r="J75" s="20">
        <v>0</v>
      </c>
      <c r="K75" s="34">
        <v>0.05</v>
      </c>
      <c r="L75" s="20">
        <v>1</v>
      </c>
      <c r="M75" s="25"/>
    </row>
    <row r="76" spans="1:13" ht="14.25" customHeight="1" x14ac:dyDescent="0.2">
      <c r="A76" s="22" t="s">
        <v>40</v>
      </c>
      <c r="B76" s="54">
        <v>703</v>
      </c>
      <c r="C76" s="23">
        <v>1</v>
      </c>
      <c r="D76" s="23">
        <v>1</v>
      </c>
      <c r="E76" s="31">
        <v>-71.628482000000005</v>
      </c>
      <c r="F76" s="31">
        <v>-33.039136999999997</v>
      </c>
      <c r="G76" s="34">
        <v>587.27978515625</v>
      </c>
      <c r="H76" s="20">
        <v>1</v>
      </c>
      <c r="I76" s="20">
        <v>1</v>
      </c>
      <c r="J76" s="20">
        <v>0</v>
      </c>
      <c r="K76" s="34">
        <v>0.9</v>
      </c>
      <c r="L76" s="20">
        <v>1</v>
      </c>
      <c r="M76" s="25"/>
    </row>
    <row r="77" spans="1:13" ht="14.25" customHeight="1" x14ac:dyDescent="0.2">
      <c r="A77" s="22" t="s">
        <v>40</v>
      </c>
      <c r="B77" s="54">
        <v>703</v>
      </c>
      <c r="C77" s="23">
        <v>1</v>
      </c>
      <c r="D77" s="23">
        <v>2</v>
      </c>
      <c r="E77" s="31">
        <v>-71.621835000000004</v>
      </c>
      <c r="F77" s="31">
        <v>-33.046030000000002</v>
      </c>
      <c r="G77" s="34">
        <v>1640.4830322265625</v>
      </c>
      <c r="H77" s="20">
        <v>1</v>
      </c>
      <c r="I77" s="20">
        <v>1</v>
      </c>
      <c r="J77" s="20">
        <v>0</v>
      </c>
      <c r="K77" s="34">
        <v>0.05</v>
      </c>
      <c r="L77" s="20">
        <v>1</v>
      </c>
      <c r="M77" s="25"/>
    </row>
    <row r="78" spans="1:13" ht="14.25" customHeight="1" x14ac:dyDescent="0.2">
      <c r="A78" s="22" t="s">
        <v>40</v>
      </c>
      <c r="B78" s="54">
        <v>703</v>
      </c>
      <c r="C78" s="23">
        <v>1</v>
      </c>
      <c r="D78" s="23">
        <v>3</v>
      </c>
      <c r="E78" s="31">
        <v>-71.617763999999994</v>
      </c>
      <c r="F78" s="31">
        <v>-33.046833999999997</v>
      </c>
      <c r="G78" s="34">
        <v>2065.552490234375</v>
      </c>
      <c r="H78" s="20">
        <v>1</v>
      </c>
      <c r="I78" s="20">
        <v>0</v>
      </c>
      <c r="J78" s="20">
        <v>0</v>
      </c>
      <c r="K78" s="34">
        <v>0</v>
      </c>
      <c r="L78" s="20">
        <v>1</v>
      </c>
      <c r="M78" s="25"/>
    </row>
    <row r="79" spans="1:13" ht="14.25" customHeight="1" x14ac:dyDescent="0.2">
      <c r="A79" s="22" t="s">
        <v>40</v>
      </c>
      <c r="B79" s="54">
        <v>703</v>
      </c>
      <c r="C79" s="23">
        <v>1</v>
      </c>
      <c r="D79" s="23">
        <v>4</v>
      </c>
      <c r="E79" s="31">
        <v>-71.605609999999999</v>
      </c>
      <c r="F79" s="31">
        <v>-33.047209000000002</v>
      </c>
      <c r="G79" s="34">
        <v>3205.9931640625</v>
      </c>
      <c r="H79" s="20">
        <v>1</v>
      </c>
      <c r="I79" s="20">
        <v>0</v>
      </c>
      <c r="J79" s="20">
        <v>0</v>
      </c>
      <c r="K79" s="34">
        <v>0</v>
      </c>
      <c r="L79" s="20">
        <v>1</v>
      </c>
      <c r="M79" s="25"/>
    </row>
    <row r="80" spans="1:13" ht="14.25" customHeight="1" x14ac:dyDescent="0.2">
      <c r="A80" s="22" t="s">
        <v>40</v>
      </c>
      <c r="B80" s="54">
        <v>703</v>
      </c>
      <c r="C80" s="23">
        <v>1</v>
      </c>
      <c r="D80" s="23">
        <v>5</v>
      </c>
      <c r="E80" s="31">
        <v>-71.596104999999994</v>
      </c>
      <c r="F80" s="31">
        <v>-33.052670999999997</v>
      </c>
      <c r="G80" s="34">
        <v>4765.17041015625</v>
      </c>
      <c r="H80" s="20">
        <v>1</v>
      </c>
      <c r="I80" s="20">
        <v>0</v>
      </c>
      <c r="J80" s="20">
        <v>0</v>
      </c>
      <c r="K80" s="34">
        <v>0</v>
      </c>
      <c r="L80" s="20">
        <v>1</v>
      </c>
      <c r="M80" s="25"/>
    </row>
    <row r="81" spans="1:13" ht="14.25" customHeight="1" x14ac:dyDescent="0.2">
      <c r="A81" s="22" t="s">
        <v>40</v>
      </c>
      <c r="B81" s="54">
        <v>703</v>
      </c>
      <c r="C81" s="23">
        <v>1</v>
      </c>
      <c r="D81" s="23">
        <v>6</v>
      </c>
      <c r="E81" s="31">
        <v>-71.594067999999993</v>
      </c>
      <c r="F81" s="31">
        <v>-33.058936000000003</v>
      </c>
      <c r="G81" s="34">
        <v>5538.8193359375</v>
      </c>
      <c r="H81" s="20">
        <v>1</v>
      </c>
      <c r="I81" s="20">
        <v>0</v>
      </c>
      <c r="J81" s="20">
        <v>0</v>
      </c>
      <c r="K81" s="34">
        <v>0</v>
      </c>
      <c r="L81" s="20">
        <v>1</v>
      </c>
      <c r="M81" s="25"/>
    </row>
    <row r="82" spans="1:13" ht="14.25" customHeight="1" x14ac:dyDescent="0.2">
      <c r="A82" s="22" t="s">
        <v>40</v>
      </c>
      <c r="B82" s="54">
        <v>703</v>
      </c>
      <c r="C82" s="23">
        <v>1</v>
      </c>
      <c r="D82" s="23">
        <v>7</v>
      </c>
      <c r="E82" s="31">
        <v>-71.587925999999996</v>
      </c>
      <c r="F82" s="31">
        <v>-33.063634</v>
      </c>
      <c r="G82" s="34">
        <v>6366.32421875</v>
      </c>
      <c r="H82" s="20">
        <v>1</v>
      </c>
      <c r="I82" s="20">
        <v>0</v>
      </c>
      <c r="J82" s="20">
        <v>0</v>
      </c>
      <c r="K82" s="34">
        <v>0</v>
      </c>
      <c r="L82" s="20">
        <v>1</v>
      </c>
      <c r="M82" s="25"/>
    </row>
    <row r="83" spans="1:13" ht="14.25" customHeight="1" x14ac:dyDescent="0.2">
      <c r="A83" s="22" t="s">
        <v>40</v>
      </c>
      <c r="B83" s="54">
        <v>703</v>
      </c>
      <c r="C83" s="23">
        <v>1</v>
      </c>
      <c r="D83" s="23">
        <v>8</v>
      </c>
      <c r="E83" s="31">
        <v>-71.584452999999996</v>
      </c>
      <c r="F83" s="31">
        <v>-33.072082000000002</v>
      </c>
      <c r="G83" s="34">
        <v>8073.66015625</v>
      </c>
      <c r="H83" s="20">
        <v>1</v>
      </c>
      <c r="I83" s="20">
        <v>0</v>
      </c>
      <c r="J83" s="20">
        <v>0</v>
      </c>
      <c r="K83" s="34">
        <v>0</v>
      </c>
      <c r="L83" s="20">
        <v>1</v>
      </c>
      <c r="M83" s="25"/>
    </row>
    <row r="84" spans="1:13" ht="14.25" customHeight="1" x14ac:dyDescent="0.2">
      <c r="A84" s="22" t="s">
        <v>40</v>
      </c>
      <c r="B84" s="54">
        <v>703</v>
      </c>
      <c r="C84" s="23">
        <v>1</v>
      </c>
      <c r="D84" s="23">
        <v>9</v>
      </c>
      <c r="E84" s="31">
        <v>-71.583380000000005</v>
      </c>
      <c r="F84" s="31">
        <v>-33.079734999999999</v>
      </c>
      <c r="G84" s="34">
        <v>9303.125</v>
      </c>
      <c r="H84" s="20">
        <v>1</v>
      </c>
      <c r="I84" s="20">
        <v>1</v>
      </c>
      <c r="J84" s="20">
        <v>0</v>
      </c>
      <c r="K84" s="34">
        <v>0.05</v>
      </c>
      <c r="L84" s="20">
        <v>1</v>
      </c>
      <c r="M84" s="25"/>
    </row>
    <row r="85" spans="1:13" ht="14.25" customHeight="1" x14ac:dyDescent="0.2">
      <c r="A85" s="22" t="s">
        <v>40</v>
      </c>
      <c r="B85" s="54">
        <v>704</v>
      </c>
      <c r="C85" s="23">
        <v>0</v>
      </c>
      <c r="D85" s="23">
        <v>1</v>
      </c>
      <c r="E85" s="31">
        <v>-71.583371</v>
      </c>
      <c r="F85" s="31">
        <v>-33.079751000000002</v>
      </c>
      <c r="G85" s="34">
        <v>175.62980651855469</v>
      </c>
      <c r="H85" s="20">
        <v>1</v>
      </c>
      <c r="I85" s="20">
        <v>1</v>
      </c>
      <c r="J85" s="20">
        <v>0</v>
      </c>
      <c r="K85" s="34">
        <v>0.9</v>
      </c>
      <c r="L85" s="20">
        <v>1</v>
      </c>
      <c r="M85" s="25"/>
    </row>
    <row r="86" spans="1:13" ht="14.25" customHeight="1" x14ac:dyDescent="0.2">
      <c r="A86" s="22" t="s">
        <v>40</v>
      </c>
      <c r="B86" s="54">
        <v>704</v>
      </c>
      <c r="C86" s="23">
        <v>0</v>
      </c>
      <c r="D86" s="23">
        <v>2</v>
      </c>
      <c r="E86" s="31">
        <v>-71.584453999999994</v>
      </c>
      <c r="F86" s="31">
        <v>-33.072080999999997</v>
      </c>
      <c r="G86" s="34">
        <v>1407.193603515625</v>
      </c>
      <c r="H86" s="20">
        <v>1</v>
      </c>
      <c r="I86" s="20">
        <v>1</v>
      </c>
      <c r="J86" s="20">
        <v>0</v>
      </c>
      <c r="K86" s="34">
        <v>0.05</v>
      </c>
      <c r="L86" s="20">
        <v>1</v>
      </c>
      <c r="M86" s="25"/>
    </row>
    <row r="87" spans="1:13" ht="14.25" customHeight="1" x14ac:dyDescent="0.2">
      <c r="A87" s="22" t="s">
        <v>40</v>
      </c>
      <c r="B87" s="54">
        <v>704</v>
      </c>
      <c r="C87" s="23">
        <v>0</v>
      </c>
      <c r="D87" s="23">
        <v>3</v>
      </c>
      <c r="E87" s="31">
        <v>-71.588288000000006</v>
      </c>
      <c r="F87" s="31">
        <v>-33.062961000000001</v>
      </c>
      <c r="G87" s="34">
        <v>2817.27294921875</v>
      </c>
      <c r="H87" s="20">
        <v>1</v>
      </c>
      <c r="I87" s="20">
        <v>0</v>
      </c>
      <c r="J87" s="20">
        <v>0</v>
      </c>
      <c r="K87" s="34">
        <v>0</v>
      </c>
      <c r="L87" s="20">
        <v>1</v>
      </c>
      <c r="M87" s="25"/>
    </row>
    <row r="88" spans="1:13" ht="14.25" customHeight="1" x14ac:dyDescent="0.2">
      <c r="A88" s="22" t="s">
        <v>40</v>
      </c>
      <c r="B88" s="54">
        <v>704</v>
      </c>
      <c r="C88" s="23">
        <v>0</v>
      </c>
      <c r="D88" s="23">
        <v>4</v>
      </c>
      <c r="E88" s="31">
        <v>-71.594030000000004</v>
      </c>
      <c r="F88" s="31">
        <v>-33.059004000000002</v>
      </c>
      <c r="G88" s="34">
        <v>3720.560302734375</v>
      </c>
      <c r="H88" s="20">
        <v>1</v>
      </c>
      <c r="I88" s="20">
        <v>0</v>
      </c>
      <c r="J88" s="20">
        <v>0</v>
      </c>
      <c r="K88" s="34">
        <v>0</v>
      </c>
      <c r="L88" s="20">
        <v>1</v>
      </c>
      <c r="M88" s="25"/>
    </row>
    <row r="89" spans="1:13" ht="14.25" customHeight="1" x14ac:dyDescent="0.2">
      <c r="A89" s="22" t="s">
        <v>40</v>
      </c>
      <c r="B89" s="54">
        <v>704</v>
      </c>
      <c r="C89" s="23">
        <v>0</v>
      </c>
      <c r="D89" s="23">
        <v>5</v>
      </c>
      <c r="E89" s="31">
        <v>-71.596101000000004</v>
      </c>
      <c r="F89" s="31">
        <v>-33.052672000000001</v>
      </c>
      <c r="G89" s="34">
        <v>4502.15966796875</v>
      </c>
      <c r="H89" s="20">
        <v>1</v>
      </c>
      <c r="I89" s="20">
        <v>0</v>
      </c>
      <c r="J89" s="20">
        <v>0</v>
      </c>
      <c r="K89" s="34">
        <v>0</v>
      </c>
      <c r="L89" s="20">
        <v>1</v>
      </c>
      <c r="M89" s="25"/>
    </row>
    <row r="90" spans="1:13" ht="14.25" customHeight="1" x14ac:dyDescent="0.2">
      <c r="A90" s="22" t="s">
        <v>40</v>
      </c>
      <c r="B90" s="54">
        <v>704</v>
      </c>
      <c r="C90" s="23">
        <v>0</v>
      </c>
      <c r="D90" s="23">
        <v>6</v>
      </c>
      <c r="E90" s="31">
        <v>-71.604895999999997</v>
      </c>
      <c r="F90" s="31">
        <v>-33.044707000000002</v>
      </c>
      <c r="G90" s="34">
        <v>6188.490234375</v>
      </c>
      <c r="H90" s="20">
        <v>1</v>
      </c>
      <c r="I90" s="20">
        <v>0</v>
      </c>
      <c r="J90" s="20">
        <v>0</v>
      </c>
      <c r="K90" s="34">
        <v>0</v>
      </c>
      <c r="L90" s="20">
        <v>1</v>
      </c>
      <c r="M90" s="25"/>
    </row>
    <row r="91" spans="1:13" ht="14.25" customHeight="1" x14ac:dyDescent="0.2">
      <c r="A91" s="22" t="s">
        <v>40</v>
      </c>
      <c r="B91" s="54">
        <v>704</v>
      </c>
      <c r="C91" s="23">
        <v>0</v>
      </c>
      <c r="D91" s="23">
        <v>7</v>
      </c>
      <c r="E91" s="31">
        <v>-71.599576999999996</v>
      </c>
      <c r="F91" s="31">
        <v>-33.037967000000002</v>
      </c>
      <c r="G91" s="34">
        <v>7256.87890625</v>
      </c>
      <c r="H91" s="20">
        <v>1</v>
      </c>
      <c r="I91" s="20">
        <v>0</v>
      </c>
      <c r="J91" s="20">
        <v>0</v>
      </c>
      <c r="K91" s="34">
        <v>0</v>
      </c>
      <c r="L91" s="20">
        <v>0</v>
      </c>
      <c r="M91" s="25"/>
    </row>
    <row r="92" spans="1:13" ht="14.25" customHeight="1" x14ac:dyDescent="0.2">
      <c r="A92" s="22" t="s">
        <v>40</v>
      </c>
      <c r="B92" s="54">
        <v>704</v>
      </c>
      <c r="C92" s="23">
        <v>0</v>
      </c>
      <c r="D92" s="23">
        <v>8</v>
      </c>
      <c r="E92" s="31">
        <v>-71.589753999999999</v>
      </c>
      <c r="F92" s="31">
        <v>-33.032438999999997</v>
      </c>
      <c r="G92" s="34">
        <v>8521.6298828125</v>
      </c>
      <c r="H92" s="20">
        <v>1</v>
      </c>
      <c r="I92" s="20">
        <v>0</v>
      </c>
      <c r="J92" s="20">
        <v>0</v>
      </c>
      <c r="K92" s="34">
        <v>0</v>
      </c>
      <c r="L92" s="20">
        <v>0</v>
      </c>
      <c r="M92" s="25"/>
    </row>
    <row r="93" spans="1:13" ht="14.25" customHeight="1" x14ac:dyDescent="0.2">
      <c r="A93" s="22" t="s">
        <v>40</v>
      </c>
      <c r="B93" s="54">
        <v>704</v>
      </c>
      <c r="C93" s="23">
        <v>0</v>
      </c>
      <c r="D93" s="23">
        <v>9</v>
      </c>
      <c r="E93" s="31">
        <v>-71.567217999999997</v>
      </c>
      <c r="F93" s="31">
        <v>-33.024011000000002</v>
      </c>
      <c r="G93" s="34">
        <v>11171.2626953125</v>
      </c>
      <c r="H93" s="20">
        <v>1</v>
      </c>
      <c r="I93" s="20">
        <v>0</v>
      </c>
      <c r="J93" s="20">
        <v>0</v>
      </c>
      <c r="K93" s="34">
        <v>0</v>
      </c>
      <c r="L93" s="20">
        <v>1</v>
      </c>
      <c r="M93" s="25"/>
    </row>
    <row r="94" spans="1:13" ht="14.25" customHeight="1" x14ac:dyDescent="0.2">
      <c r="A94" s="22" t="s">
        <v>40</v>
      </c>
      <c r="B94" s="54">
        <v>704</v>
      </c>
      <c r="C94" s="23">
        <v>0</v>
      </c>
      <c r="D94" s="23">
        <v>10</v>
      </c>
      <c r="E94" s="31">
        <v>-71.552824000000001</v>
      </c>
      <c r="F94" s="31">
        <v>-33.026246999999998</v>
      </c>
      <c r="G94" s="34">
        <v>12539.90234375</v>
      </c>
      <c r="H94" s="20">
        <v>1</v>
      </c>
      <c r="I94" s="20">
        <v>0</v>
      </c>
      <c r="J94" s="20">
        <v>0</v>
      </c>
      <c r="K94" s="34">
        <v>0</v>
      </c>
      <c r="L94" s="20">
        <v>1</v>
      </c>
      <c r="M94" s="30"/>
    </row>
    <row r="95" spans="1:13" ht="14.25" customHeight="1" x14ac:dyDescent="0.2">
      <c r="A95" s="22" t="s">
        <v>40</v>
      </c>
      <c r="B95" s="54">
        <v>704</v>
      </c>
      <c r="C95" s="23">
        <v>0</v>
      </c>
      <c r="D95" s="23">
        <v>11</v>
      </c>
      <c r="E95" s="31">
        <v>-71.550934999999996</v>
      </c>
      <c r="F95" s="31">
        <v>-33.020086999999997</v>
      </c>
      <c r="G95" s="34">
        <v>13387.7041015625</v>
      </c>
      <c r="H95" s="20">
        <v>1</v>
      </c>
      <c r="I95" s="20">
        <v>0</v>
      </c>
      <c r="J95" s="20">
        <v>0</v>
      </c>
      <c r="K95" s="34">
        <v>0</v>
      </c>
      <c r="L95" s="20">
        <v>1</v>
      </c>
      <c r="M95" s="25"/>
    </row>
    <row r="96" spans="1:13" ht="14.25" customHeight="1" x14ac:dyDescent="0.2">
      <c r="A96" s="22" t="s">
        <v>40</v>
      </c>
      <c r="B96" s="54">
        <v>704</v>
      </c>
      <c r="C96" s="23">
        <v>0</v>
      </c>
      <c r="D96" s="23">
        <v>12</v>
      </c>
      <c r="E96" s="31">
        <v>-71.547701000000004</v>
      </c>
      <c r="F96" s="31">
        <v>-33.008310999999999</v>
      </c>
      <c r="G96" s="34">
        <v>14805.3583984375</v>
      </c>
      <c r="H96" s="20">
        <v>1</v>
      </c>
      <c r="I96" s="20">
        <v>1</v>
      </c>
      <c r="J96" s="20">
        <v>0</v>
      </c>
      <c r="K96" s="34">
        <v>0.05</v>
      </c>
      <c r="L96" s="20">
        <v>1</v>
      </c>
      <c r="M96" s="25"/>
    </row>
    <row r="97" spans="1:13" ht="14.25" customHeight="1" x14ac:dyDescent="0.2">
      <c r="A97" s="22" t="s">
        <v>40</v>
      </c>
      <c r="B97" s="54">
        <v>704</v>
      </c>
      <c r="C97" s="23">
        <v>1</v>
      </c>
      <c r="D97" s="23">
        <v>1</v>
      </c>
      <c r="E97" s="31">
        <v>-71.543188000000001</v>
      </c>
      <c r="F97" s="31">
        <v>-33.013089000000001</v>
      </c>
      <c r="G97" s="34">
        <v>454.67724609375</v>
      </c>
      <c r="H97" s="20">
        <v>1</v>
      </c>
      <c r="I97" s="20">
        <v>1</v>
      </c>
      <c r="J97" s="20">
        <v>0</v>
      </c>
      <c r="K97" s="34">
        <v>0.9</v>
      </c>
      <c r="L97" s="20">
        <v>1</v>
      </c>
      <c r="M97" s="25"/>
    </row>
    <row r="98" spans="1:13" ht="14.25" customHeight="1" x14ac:dyDescent="0.2">
      <c r="A98" s="22" t="s">
        <v>40</v>
      </c>
      <c r="B98" s="57">
        <v>704</v>
      </c>
      <c r="C98" s="37">
        <v>1</v>
      </c>
      <c r="D98" s="37">
        <v>2</v>
      </c>
      <c r="E98" s="31">
        <v>-71.549109000000001</v>
      </c>
      <c r="F98" s="31">
        <v>-33.025052000000002</v>
      </c>
      <c r="G98" s="34">
        <v>1988.85595703125</v>
      </c>
      <c r="H98" s="38">
        <v>1</v>
      </c>
      <c r="I98" s="20">
        <v>1</v>
      </c>
      <c r="J98" s="20">
        <v>0</v>
      </c>
      <c r="K98" s="34">
        <v>0.05</v>
      </c>
      <c r="L98" s="20">
        <v>1</v>
      </c>
      <c r="M98" s="39"/>
    </row>
    <row r="99" spans="1:13" ht="14.25" customHeight="1" x14ac:dyDescent="0.2">
      <c r="A99" s="22" t="s">
        <v>40</v>
      </c>
      <c r="B99" s="54">
        <v>704</v>
      </c>
      <c r="C99" s="23">
        <v>1</v>
      </c>
      <c r="D99" s="23">
        <v>3</v>
      </c>
      <c r="E99" s="31">
        <v>-71.552800000000005</v>
      </c>
      <c r="F99" s="31">
        <v>-33.026020000000003</v>
      </c>
      <c r="G99" s="34">
        <v>2472.5078125</v>
      </c>
      <c r="H99" s="20">
        <v>1</v>
      </c>
      <c r="I99" s="20">
        <v>0</v>
      </c>
      <c r="J99" s="20">
        <v>0</v>
      </c>
      <c r="K99" s="34">
        <v>0</v>
      </c>
      <c r="L99" s="20">
        <v>1</v>
      </c>
      <c r="M99" s="25"/>
    </row>
    <row r="100" spans="1:13" ht="14.25" customHeight="1" x14ac:dyDescent="0.2">
      <c r="A100" s="22" t="s">
        <v>40</v>
      </c>
      <c r="B100" s="54">
        <v>704</v>
      </c>
      <c r="C100" s="23">
        <v>1</v>
      </c>
      <c r="D100" s="23">
        <v>4</v>
      </c>
      <c r="E100" s="31">
        <v>-71.567415999999994</v>
      </c>
      <c r="F100" s="31">
        <v>-33.023710000000001</v>
      </c>
      <c r="G100" s="34">
        <v>3864.36279296875</v>
      </c>
      <c r="H100" s="20">
        <v>1</v>
      </c>
      <c r="I100" s="20">
        <v>0</v>
      </c>
      <c r="J100" s="20">
        <v>0</v>
      </c>
      <c r="K100" s="34">
        <v>0</v>
      </c>
      <c r="L100" s="20">
        <v>1</v>
      </c>
      <c r="M100" s="25"/>
    </row>
    <row r="101" spans="1:13" ht="14.25" customHeight="1" x14ac:dyDescent="0.2">
      <c r="A101" s="22" t="s">
        <v>40</v>
      </c>
      <c r="B101" s="54">
        <v>704</v>
      </c>
      <c r="C101" s="23">
        <v>1</v>
      </c>
      <c r="D101" s="23">
        <v>5</v>
      </c>
      <c r="E101" s="31">
        <v>-71.589808000000005</v>
      </c>
      <c r="F101" s="31">
        <v>-33.032356999999998</v>
      </c>
      <c r="G101" s="34">
        <v>6528.4921875</v>
      </c>
      <c r="H101" s="20">
        <v>1</v>
      </c>
      <c r="I101" s="20">
        <v>0</v>
      </c>
      <c r="J101" s="20">
        <v>0</v>
      </c>
      <c r="K101" s="34">
        <v>0</v>
      </c>
      <c r="L101" s="20">
        <v>0</v>
      </c>
      <c r="M101" s="25"/>
    </row>
    <row r="102" spans="1:13" ht="14.25" customHeight="1" x14ac:dyDescent="0.2">
      <c r="A102" s="22" t="s">
        <v>40</v>
      </c>
      <c r="B102" s="54">
        <v>704</v>
      </c>
      <c r="C102" s="23">
        <v>1</v>
      </c>
      <c r="D102" s="23">
        <v>6</v>
      </c>
      <c r="E102" s="31">
        <v>-71.605127999999993</v>
      </c>
      <c r="F102" s="31">
        <v>-33.044829999999997</v>
      </c>
      <c r="G102" s="34">
        <v>8753.4677734375</v>
      </c>
      <c r="H102" s="20">
        <v>1</v>
      </c>
      <c r="I102" s="20">
        <v>0</v>
      </c>
      <c r="J102" s="20">
        <v>0</v>
      </c>
      <c r="K102" s="34">
        <v>0</v>
      </c>
      <c r="L102" s="20">
        <v>1</v>
      </c>
      <c r="M102" s="25"/>
    </row>
    <row r="103" spans="1:13" ht="14.25" customHeight="1" x14ac:dyDescent="0.2">
      <c r="A103" s="22" t="s">
        <v>40</v>
      </c>
      <c r="B103" s="54">
        <v>704</v>
      </c>
      <c r="C103" s="23">
        <v>1</v>
      </c>
      <c r="D103" s="23">
        <v>7</v>
      </c>
      <c r="E103" s="31">
        <v>-71.596104999999994</v>
      </c>
      <c r="F103" s="31">
        <v>-33.052670999999997</v>
      </c>
      <c r="G103" s="34">
        <v>10440.126953125</v>
      </c>
      <c r="H103" s="20">
        <v>1</v>
      </c>
      <c r="I103" s="20">
        <v>0</v>
      </c>
      <c r="J103" s="20">
        <v>0</v>
      </c>
      <c r="K103" s="34">
        <v>0</v>
      </c>
      <c r="L103" s="20">
        <v>1</v>
      </c>
      <c r="M103" s="25"/>
    </row>
    <row r="104" spans="1:13" ht="14.25" customHeight="1" x14ac:dyDescent="0.2">
      <c r="A104" s="22" t="s">
        <v>40</v>
      </c>
      <c r="B104" s="54">
        <v>704</v>
      </c>
      <c r="C104" s="23">
        <v>1</v>
      </c>
      <c r="D104" s="23">
        <v>8</v>
      </c>
      <c r="E104" s="31">
        <v>-71.594027999999994</v>
      </c>
      <c r="F104" s="31">
        <v>-33.059009000000003</v>
      </c>
      <c r="G104" s="34">
        <v>11222.6923828125</v>
      </c>
      <c r="H104" s="20">
        <v>1</v>
      </c>
      <c r="I104" s="20">
        <v>0</v>
      </c>
      <c r="J104" s="20">
        <v>0</v>
      </c>
      <c r="K104" s="34">
        <v>0</v>
      </c>
      <c r="L104" s="20">
        <v>1</v>
      </c>
      <c r="M104" s="25"/>
    </row>
    <row r="105" spans="1:13" ht="14.25" customHeight="1" x14ac:dyDescent="0.2">
      <c r="A105" s="22" t="s">
        <v>40</v>
      </c>
      <c r="B105" s="54">
        <v>704</v>
      </c>
      <c r="C105" s="23">
        <v>1</v>
      </c>
      <c r="D105" s="23">
        <v>9</v>
      </c>
      <c r="E105" s="31">
        <v>-71.587925999999996</v>
      </c>
      <c r="F105" s="31">
        <v>-33.063634</v>
      </c>
      <c r="G105" s="34">
        <v>12041.28125</v>
      </c>
      <c r="H105" s="20">
        <v>1</v>
      </c>
      <c r="I105" s="20">
        <v>0</v>
      </c>
      <c r="J105" s="20">
        <v>0</v>
      </c>
      <c r="K105" s="34">
        <v>0</v>
      </c>
      <c r="L105" s="20">
        <v>1</v>
      </c>
      <c r="M105" s="25"/>
    </row>
    <row r="106" spans="1:13" ht="14.25" customHeight="1" x14ac:dyDescent="0.2">
      <c r="A106" s="22" t="s">
        <v>40</v>
      </c>
      <c r="B106" s="54">
        <v>704</v>
      </c>
      <c r="C106" s="23">
        <v>1</v>
      </c>
      <c r="D106" s="23">
        <v>10</v>
      </c>
      <c r="E106" s="31">
        <v>-71.584452999999996</v>
      </c>
      <c r="F106" s="31">
        <v>-33.072082000000002</v>
      </c>
      <c r="G106" s="34">
        <v>13748.6171875</v>
      </c>
      <c r="H106" s="20">
        <v>1</v>
      </c>
      <c r="I106" s="20">
        <v>0</v>
      </c>
      <c r="J106" s="20">
        <v>0</v>
      </c>
      <c r="K106" s="34">
        <v>0</v>
      </c>
      <c r="L106" s="20">
        <v>1</v>
      </c>
      <c r="M106" s="25"/>
    </row>
    <row r="107" spans="1:13" ht="14.25" customHeight="1" x14ac:dyDescent="0.2">
      <c r="A107" s="22" t="s">
        <v>40</v>
      </c>
      <c r="B107" s="54">
        <v>704</v>
      </c>
      <c r="C107" s="23">
        <v>1</v>
      </c>
      <c r="D107" s="23">
        <v>11</v>
      </c>
      <c r="E107" s="31">
        <v>-71.583380000000005</v>
      </c>
      <c r="F107" s="31">
        <v>-33.079734999999999</v>
      </c>
      <c r="G107" s="34">
        <v>14978.0830078125</v>
      </c>
      <c r="H107" s="20">
        <v>1</v>
      </c>
      <c r="I107" s="20">
        <v>1</v>
      </c>
      <c r="J107" s="20">
        <v>0</v>
      </c>
      <c r="K107" s="34">
        <v>0.05</v>
      </c>
      <c r="L107" s="20">
        <v>1</v>
      </c>
      <c r="M107" s="25"/>
    </row>
    <row r="108" spans="1:13" ht="14.25" customHeight="1" x14ac:dyDescent="0.2">
      <c r="A108" s="22" t="s">
        <v>40</v>
      </c>
      <c r="B108" s="54">
        <v>705</v>
      </c>
      <c r="C108" s="23">
        <v>0</v>
      </c>
      <c r="D108" s="23">
        <v>1</v>
      </c>
      <c r="E108" s="31">
        <v>-71.645576000000005</v>
      </c>
      <c r="F108" s="31">
        <v>-33.054049999999997</v>
      </c>
      <c r="G108" s="34">
        <v>159.64683532714844</v>
      </c>
      <c r="H108" s="20">
        <v>1</v>
      </c>
      <c r="I108" s="20">
        <v>1</v>
      </c>
      <c r="J108" s="20">
        <v>1</v>
      </c>
      <c r="K108" s="34">
        <v>0.9</v>
      </c>
      <c r="L108" s="20">
        <v>1</v>
      </c>
      <c r="M108" s="25"/>
    </row>
    <row r="109" spans="1:13" ht="14.25" customHeight="1" x14ac:dyDescent="0.2">
      <c r="A109" s="22" t="s">
        <v>40</v>
      </c>
      <c r="B109" s="54">
        <v>705</v>
      </c>
      <c r="C109" s="23">
        <v>0</v>
      </c>
      <c r="D109" s="23">
        <v>2</v>
      </c>
      <c r="E109" s="31">
        <v>-71.650952000000004</v>
      </c>
      <c r="F109" s="31">
        <v>-33.047468000000002</v>
      </c>
      <c r="G109" s="34">
        <v>1217.6090087890625</v>
      </c>
      <c r="H109" s="20">
        <v>1</v>
      </c>
      <c r="I109" s="20">
        <v>1</v>
      </c>
      <c r="J109" s="20">
        <v>0</v>
      </c>
      <c r="K109" s="34">
        <v>0.05</v>
      </c>
      <c r="L109" s="20">
        <v>1</v>
      </c>
      <c r="M109" s="25"/>
    </row>
    <row r="110" spans="1:13" ht="14.25" customHeight="1" x14ac:dyDescent="0.2">
      <c r="A110" s="22" t="s">
        <v>40</v>
      </c>
      <c r="B110" s="54">
        <v>705</v>
      </c>
      <c r="C110" s="23">
        <v>0</v>
      </c>
      <c r="D110" s="23">
        <v>3</v>
      </c>
      <c r="E110" s="31">
        <v>-71.646006</v>
      </c>
      <c r="F110" s="31">
        <v>-33.042124999999999</v>
      </c>
      <c r="G110" s="34">
        <v>2080.506103515625</v>
      </c>
      <c r="H110" s="20">
        <v>1</v>
      </c>
      <c r="I110" s="20">
        <v>0</v>
      </c>
      <c r="J110" s="20">
        <v>0</v>
      </c>
      <c r="K110" s="34">
        <v>0</v>
      </c>
      <c r="L110" s="20">
        <v>1</v>
      </c>
      <c r="M110" s="25"/>
    </row>
    <row r="111" spans="1:13" ht="14.25" customHeight="1" x14ac:dyDescent="0.2">
      <c r="A111" s="22" t="s">
        <v>40</v>
      </c>
      <c r="B111" s="54">
        <v>705</v>
      </c>
      <c r="C111" s="23">
        <v>0</v>
      </c>
      <c r="D111" s="23">
        <v>4</v>
      </c>
      <c r="E111" s="31">
        <v>-71.651133000000002</v>
      </c>
      <c r="F111" s="31">
        <v>-33.028663999999999</v>
      </c>
      <c r="G111" s="34">
        <v>4329.47412109375</v>
      </c>
      <c r="H111" s="20">
        <v>1</v>
      </c>
      <c r="I111" s="20">
        <v>0</v>
      </c>
      <c r="J111" s="20">
        <v>0</v>
      </c>
      <c r="K111" s="34">
        <v>0</v>
      </c>
      <c r="L111" s="20">
        <v>1</v>
      </c>
      <c r="M111" s="25"/>
    </row>
    <row r="112" spans="1:13" ht="14.25" customHeight="1" x14ac:dyDescent="0.2">
      <c r="A112" s="22" t="s">
        <v>40</v>
      </c>
      <c r="B112" s="54">
        <v>705</v>
      </c>
      <c r="C112" s="23">
        <v>0</v>
      </c>
      <c r="D112" s="23">
        <v>5</v>
      </c>
      <c r="E112" s="31">
        <v>-71.637878999999998</v>
      </c>
      <c r="F112" s="31">
        <v>-33.031548000000001</v>
      </c>
      <c r="G112" s="34">
        <v>5862.77099609375</v>
      </c>
      <c r="H112" s="20">
        <v>1</v>
      </c>
      <c r="I112" s="20">
        <v>0</v>
      </c>
      <c r="J112" s="20">
        <v>0</v>
      </c>
      <c r="K112" s="34">
        <v>0</v>
      </c>
      <c r="L112" s="20">
        <v>1</v>
      </c>
      <c r="M112" s="25"/>
    </row>
    <row r="113" spans="1:13" ht="14.25" customHeight="1" x14ac:dyDescent="0.2">
      <c r="A113" s="22" t="s">
        <v>40</v>
      </c>
      <c r="B113" s="57">
        <v>705</v>
      </c>
      <c r="C113" s="37">
        <v>0</v>
      </c>
      <c r="D113" s="37">
        <v>6</v>
      </c>
      <c r="E113" s="31">
        <v>-71.639476999999999</v>
      </c>
      <c r="F113" s="31">
        <v>-33.02666</v>
      </c>
      <c r="G113" s="34">
        <v>6760.5263671875</v>
      </c>
      <c r="H113" s="38">
        <v>1</v>
      </c>
      <c r="I113" s="20">
        <v>0</v>
      </c>
      <c r="J113" s="20">
        <v>0</v>
      </c>
      <c r="K113" s="34">
        <v>0</v>
      </c>
      <c r="L113" s="20">
        <v>1</v>
      </c>
      <c r="M113" s="39"/>
    </row>
    <row r="114" spans="1:13" ht="14.25" customHeight="1" x14ac:dyDescent="0.2">
      <c r="A114" s="22" t="s">
        <v>40</v>
      </c>
      <c r="B114" s="54">
        <v>705</v>
      </c>
      <c r="C114" s="23">
        <v>0</v>
      </c>
      <c r="D114" s="23">
        <v>7</v>
      </c>
      <c r="E114" s="31">
        <v>-71.641580000000005</v>
      </c>
      <c r="F114" s="31">
        <v>-33.020606999999998</v>
      </c>
      <c r="G114" s="34">
        <v>7571.2568359375</v>
      </c>
      <c r="H114" s="20">
        <v>1</v>
      </c>
      <c r="I114" s="20">
        <v>0</v>
      </c>
      <c r="J114" s="20">
        <v>0</v>
      </c>
      <c r="K114" s="34">
        <v>0</v>
      </c>
      <c r="L114" s="20">
        <v>1</v>
      </c>
      <c r="M114" s="25"/>
    </row>
    <row r="115" spans="1:13" ht="14.25" customHeight="1" x14ac:dyDescent="0.2">
      <c r="A115" s="22" t="s">
        <v>40</v>
      </c>
      <c r="B115" s="54">
        <v>705</v>
      </c>
      <c r="C115" s="23">
        <v>0</v>
      </c>
      <c r="D115" s="23">
        <v>8</v>
      </c>
      <c r="E115" s="31">
        <v>-71.633302</v>
      </c>
      <c r="F115" s="31">
        <v>-33.022494000000002</v>
      </c>
      <c r="G115" s="34">
        <v>8882.1328125</v>
      </c>
      <c r="H115" s="20">
        <v>1</v>
      </c>
      <c r="I115" s="20">
        <v>0</v>
      </c>
      <c r="J115" s="20">
        <v>0</v>
      </c>
      <c r="K115" s="34">
        <v>0</v>
      </c>
      <c r="L115" s="20">
        <v>1</v>
      </c>
      <c r="M115" s="25"/>
    </row>
    <row r="116" spans="1:13" ht="14.25" customHeight="1" x14ac:dyDescent="0.2">
      <c r="A116" s="22" t="s">
        <v>40</v>
      </c>
      <c r="B116" s="54">
        <v>705</v>
      </c>
      <c r="C116" s="23">
        <v>0</v>
      </c>
      <c r="D116" s="23">
        <v>9</v>
      </c>
      <c r="E116" s="31">
        <v>-71.630201999999997</v>
      </c>
      <c r="F116" s="31">
        <v>-33.036157000000003</v>
      </c>
      <c r="G116" s="34">
        <v>10647.462890625</v>
      </c>
      <c r="H116" s="20">
        <v>1</v>
      </c>
      <c r="I116" s="20">
        <v>0</v>
      </c>
      <c r="J116" s="20">
        <v>0</v>
      </c>
      <c r="K116" s="34">
        <v>0</v>
      </c>
      <c r="L116" s="20">
        <v>1</v>
      </c>
      <c r="M116" s="25"/>
    </row>
    <row r="117" spans="1:13" ht="14.25" customHeight="1" x14ac:dyDescent="0.2">
      <c r="A117" s="22" t="s">
        <v>40</v>
      </c>
      <c r="B117" s="54">
        <v>705</v>
      </c>
      <c r="C117" s="23">
        <v>0</v>
      </c>
      <c r="D117" s="23">
        <v>10</v>
      </c>
      <c r="E117" s="31">
        <v>-71.621835000000004</v>
      </c>
      <c r="F117" s="31">
        <v>-33.046030000000002</v>
      </c>
      <c r="G117" s="34">
        <v>12070.064453125</v>
      </c>
      <c r="H117" s="20">
        <v>1</v>
      </c>
      <c r="I117" s="20">
        <v>0</v>
      </c>
      <c r="J117" s="20">
        <v>0</v>
      </c>
      <c r="K117" s="34">
        <v>0</v>
      </c>
      <c r="L117" s="20">
        <v>1</v>
      </c>
      <c r="M117" s="25"/>
    </row>
    <row r="118" spans="1:13" ht="14.25" customHeight="1" x14ac:dyDescent="0.2">
      <c r="A118" s="22" t="s">
        <v>40</v>
      </c>
      <c r="B118" s="54">
        <v>705</v>
      </c>
      <c r="C118" s="23">
        <v>0</v>
      </c>
      <c r="D118" s="23">
        <v>11</v>
      </c>
      <c r="E118" s="31">
        <v>-71.617763999999994</v>
      </c>
      <c r="F118" s="31">
        <v>-33.046833999999997</v>
      </c>
      <c r="G118" s="34">
        <v>12495.1337890625</v>
      </c>
      <c r="H118" s="20">
        <v>1</v>
      </c>
      <c r="I118" s="20">
        <v>0</v>
      </c>
      <c r="J118" s="20">
        <v>0</v>
      </c>
      <c r="K118" s="34">
        <v>0</v>
      </c>
      <c r="L118" s="20">
        <v>1</v>
      </c>
      <c r="M118" s="25"/>
    </row>
    <row r="119" spans="1:13" ht="14.25" customHeight="1" x14ac:dyDescent="0.2">
      <c r="A119" s="22" t="s">
        <v>40</v>
      </c>
      <c r="B119" s="54">
        <v>705</v>
      </c>
      <c r="C119" s="23">
        <v>0</v>
      </c>
      <c r="D119" s="23">
        <v>12</v>
      </c>
      <c r="E119" s="31">
        <v>-71.605609999999999</v>
      </c>
      <c r="F119" s="31">
        <v>-33.047209000000002</v>
      </c>
      <c r="G119" s="34">
        <v>13635.57421875</v>
      </c>
      <c r="H119" s="20">
        <v>1</v>
      </c>
      <c r="I119" s="20">
        <v>0</v>
      </c>
      <c r="J119" s="20">
        <v>0</v>
      </c>
      <c r="K119" s="34">
        <v>0</v>
      </c>
      <c r="L119" s="20">
        <v>1</v>
      </c>
      <c r="M119" s="25"/>
    </row>
    <row r="120" spans="1:13" ht="14.25" customHeight="1" x14ac:dyDescent="0.2">
      <c r="A120" s="22" t="s">
        <v>40</v>
      </c>
      <c r="B120" s="54">
        <v>705</v>
      </c>
      <c r="C120" s="23">
        <v>0</v>
      </c>
      <c r="D120" s="23">
        <v>13</v>
      </c>
      <c r="E120" s="31">
        <v>-71.602836999999994</v>
      </c>
      <c r="F120" s="31">
        <v>-33.050567999999998</v>
      </c>
      <c r="G120" s="34">
        <v>14179.5625</v>
      </c>
      <c r="H120" s="20">
        <v>1</v>
      </c>
      <c r="I120" s="20">
        <v>0</v>
      </c>
      <c r="J120" s="20">
        <v>0</v>
      </c>
      <c r="K120" s="34">
        <v>0</v>
      </c>
      <c r="L120" s="20">
        <v>1</v>
      </c>
      <c r="M120" s="25"/>
    </row>
    <row r="121" spans="1:13" ht="14.25" customHeight="1" x14ac:dyDescent="0.2">
      <c r="A121" s="22" t="s">
        <v>40</v>
      </c>
      <c r="B121" s="54">
        <v>705</v>
      </c>
      <c r="C121" s="23">
        <v>0</v>
      </c>
      <c r="D121" s="23">
        <v>14</v>
      </c>
      <c r="E121" s="31">
        <v>-71.587190000000007</v>
      </c>
      <c r="F121" s="31">
        <v>-33.057507999999999</v>
      </c>
      <c r="G121" s="34">
        <v>16654.564453125</v>
      </c>
      <c r="H121" s="20">
        <v>1</v>
      </c>
      <c r="I121" s="20">
        <v>0</v>
      </c>
      <c r="J121" s="20">
        <v>0</v>
      </c>
      <c r="K121" s="34">
        <v>0</v>
      </c>
      <c r="L121" s="20">
        <v>1</v>
      </c>
      <c r="M121" s="25"/>
    </row>
    <row r="122" spans="1:13" ht="14.25" customHeight="1" x14ac:dyDescent="0.2">
      <c r="A122" s="22" t="s">
        <v>40</v>
      </c>
      <c r="B122" s="54">
        <v>705</v>
      </c>
      <c r="C122" s="23">
        <v>0</v>
      </c>
      <c r="D122" s="23">
        <v>15</v>
      </c>
      <c r="E122" s="31">
        <v>-71.590591000000003</v>
      </c>
      <c r="F122" s="31">
        <v>-33.056325999999999</v>
      </c>
      <c r="G122" s="34">
        <v>17166.669921875</v>
      </c>
      <c r="H122" s="20">
        <v>1</v>
      </c>
      <c r="I122" s="20">
        <v>1</v>
      </c>
      <c r="J122" s="20">
        <v>0</v>
      </c>
      <c r="K122" s="34">
        <v>0.05</v>
      </c>
      <c r="L122" s="20">
        <v>1</v>
      </c>
      <c r="M122" s="25"/>
    </row>
    <row r="123" spans="1:13" ht="14.25" customHeight="1" x14ac:dyDescent="0.2">
      <c r="A123" s="22" t="s">
        <v>40</v>
      </c>
      <c r="B123" s="54">
        <v>705</v>
      </c>
      <c r="C123" s="23">
        <v>1</v>
      </c>
      <c r="D123" s="23">
        <v>1</v>
      </c>
      <c r="E123" s="31">
        <v>-71.590748000000005</v>
      </c>
      <c r="F123" s="31">
        <v>-33.055923</v>
      </c>
      <c r="G123" s="34">
        <v>924.8753662109375</v>
      </c>
      <c r="H123" s="20">
        <v>1</v>
      </c>
      <c r="I123" s="20">
        <v>1</v>
      </c>
      <c r="J123" s="20">
        <v>0</v>
      </c>
      <c r="K123" s="34">
        <v>0.9</v>
      </c>
      <c r="L123" s="20">
        <v>1</v>
      </c>
      <c r="M123" s="25"/>
    </row>
    <row r="124" spans="1:13" ht="14.25" customHeight="1" x14ac:dyDescent="0.2">
      <c r="A124" s="22" t="s">
        <v>40</v>
      </c>
      <c r="B124" s="54">
        <v>705</v>
      </c>
      <c r="C124" s="23">
        <v>1</v>
      </c>
      <c r="D124" s="23">
        <v>2</v>
      </c>
      <c r="E124" s="31">
        <v>-71.587215999999998</v>
      </c>
      <c r="F124" s="31">
        <v>-33.057537000000004</v>
      </c>
      <c r="G124" s="34">
        <v>1479.9896240234375</v>
      </c>
      <c r="H124" s="20">
        <v>1</v>
      </c>
      <c r="I124" s="20">
        <v>1</v>
      </c>
      <c r="J124" s="20">
        <v>0</v>
      </c>
      <c r="K124" s="34">
        <v>0.05</v>
      </c>
      <c r="L124" s="20">
        <v>1</v>
      </c>
      <c r="M124" s="25"/>
    </row>
    <row r="125" spans="1:13" ht="14.25" customHeight="1" x14ac:dyDescent="0.2">
      <c r="A125" s="22" t="s">
        <v>40</v>
      </c>
      <c r="B125" s="54">
        <v>705</v>
      </c>
      <c r="C125" s="23">
        <v>1</v>
      </c>
      <c r="D125" s="23">
        <v>3</v>
      </c>
      <c r="E125" s="31">
        <v>-71.602537999999996</v>
      </c>
      <c r="F125" s="31">
        <v>-33.050522999999998</v>
      </c>
      <c r="G125" s="34">
        <v>4037.95556640625</v>
      </c>
      <c r="H125" s="20">
        <v>1</v>
      </c>
      <c r="I125" s="20">
        <v>0</v>
      </c>
      <c r="J125" s="20">
        <v>0</v>
      </c>
      <c r="K125" s="34">
        <v>0</v>
      </c>
      <c r="L125" s="20">
        <v>1</v>
      </c>
      <c r="M125" s="25"/>
    </row>
    <row r="126" spans="1:13" ht="14.25" customHeight="1" x14ac:dyDescent="0.2">
      <c r="A126" s="22" t="s">
        <v>40</v>
      </c>
      <c r="B126" s="54">
        <v>705</v>
      </c>
      <c r="C126" s="23">
        <v>1</v>
      </c>
      <c r="D126" s="23">
        <v>4</v>
      </c>
      <c r="E126" s="31">
        <v>-71.605708000000007</v>
      </c>
      <c r="F126" s="31">
        <v>-33.047224999999997</v>
      </c>
      <c r="G126" s="34">
        <v>4622.81591796875</v>
      </c>
      <c r="H126" s="20">
        <v>1</v>
      </c>
      <c r="I126" s="20">
        <v>0</v>
      </c>
      <c r="J126" s="20">
        <v>0</v>
      </c>
      <c r="K126" s="34">
        <v>0</v>
      </c>
      <c r="L126" s="20">
        <v>1</v>
      </c>
      <c r="M126" s="25"/>
    </row>
    <row r="127" spans="1:13" ht="14.25" customHeight="1" x14ac:dyDescent="0.2">
      <c r="A127" s="22" t="s">
        <v>40</v>
      </c>
      <c r="B127" s="54">
        <v>705</v>
      </c>
      <c r="C127" s="23">
        <v>1</v>
      </c>
      <c r="D127" s="23">
        <v>5</v>
      </c>
      <c r="E127" s="31">
        <v>-71.617773999999997</v>
      </c>
      <c r="F127" s="31">
        <v>-33.046832000000002</v>
      </c>
      <c r="G127" s="34">
        <v>5754.88720703125</v>
      </c>
      <c r="H127" s="20">
        <v>1</v>
      </c>
      <c r="I127" s="20">
        <v>0</v>
      </c>
      <c r="J127" s="20">
        <v>0</v>
      </c>
      <c r="K127" s="34">
        <v>0</v>
      </c>
      <c r="L127" s="20">
        <v>1</v>
      </c>
      <c r="M127" s="25"/>
    </row>
    <row r="128" spans="1:13" ht="14.25" customHeight="1" x14ac:dyDescent="0.2">
      <c r="A128" s="22" t="s">
        <v>40</v>
      </c>
      <c r="B128" s="54">
        <v>705</v>
      </c>
      <c r="C128" s="23">
        <v>1</v>
      </c>
      <c r="D128" s="23">
        <v>6</v>
      </c>
      <c r="E128" s="31">
        <v>-71.621538999999999</v>
      </c>
      <c r="F128" s="31">
        <v>-33.044263999999998</v>
      </c>
      <c r="G128" s="34">
        <v>6380.3955078125</v>
      </c>
      <c r="H128" s="20">
        <v>1</v>
      </c>
      <c r="I128" s="20">
        <v>0</v>
      </c>
      <c r="J128" s="20">
        <v>0</v>
      </c>
      <c r="K128" s="34">
        <v>0</v>
      </c>
      <c r="L128" s="20">
        <v>1</v>
      </c>
      <c r="M128" s="25"/>
    </row>
    <row r="129" spans="1:13" ht="14.25" customHeight="1" x14ac:dyDescent="0.2">
      <c r="A129" s="22" t="s">
        <v>40</v>
      </c>
      <c r="B129" s="54">
        <v>705</v>
      </c>
      <c r="C129" s="23">
        <v>1</v>
      </c>
      <c r="D129" s="23">
        <v>7</v>
      </c>
      <c r="E129" s="31">
        <v>-71.629643000000002</v>
      </c>
      <c r="F129" s="31">
        <v>-33.035978</v>
      </c>
      <c r="G129" s="34">
        <v>7622.97900390625</v>
      </c>
      <c r="H129" s="20">
        <v>1</v>
      </c>
      <c r="I129" s="20">
        <v>0</v>
      </c>
      <c r="J129" s="20">
        <v>0</v>
      </c>
      <c r="K129" s="34">
        <v>0</v>
      </c>
      <c r="L129" s="20">
        <v>1</v>
      </c>
      <c r="M129" s="25"/>
    </row>
    <row r="130" spans="1:13" ht="14.25" customHeight="1" x14ac:dyDescent="0.2">
      <c r="A130" s="22" t="s">
        <v>40</v>
      </c>
      <c r="B130" s="54">
        <v>705</v>
      </c>
      <c r="C130" s="23">
        <v>1</v>
      </c>
      <c r="D130" s="23">
        <v>8</v>
      </c>
      <c r="E130" s="31">
        <v>-71.633270999999993</v>
      </c>
      <c r="F130" s="31">
        <v>-33.022511000000002</v>
      </c>
      <c r="G130" s="34">
        <v>9386.8935546875</v>
      </c>
      <c r="H130" s="20">
        <v>1</v>
      </c>
      <c r="I130" s="21">
        <v>0</v>
      </c>
      <c r="J130" s="20">
        <v>0</v>
      </c>
      <c r="K130" s="34">
        <v>0</v>
      </c>
      <c r="L130" s="20">
        <v>1</v>
      </c>
      <c r="M130" s="25"/>
    </row>
    <row r="131" spans="1:13" ht="14.25" customHeight="1" x14ac:dyDescent="0.2">
      <c r="A131" s="22" t="s">
        <v>40</v>
      </c>
      <c r="B131" s="54">
        <v>705</v>
      </c>
      <c r="C131" s="23">
        <v>1</v>
      </c>
      <c r="D131" s="23">
        <v>9</v>
      </c>
      <c r="E131" s="31">
        <v>-71.641581000000002</v>
      </c>
      <c r="F131" s="31">
        <v>-33.020603999999999</v>
      </c>
      <c r="G131" s="34">
        <v>10700.880859375</v>
      </c>
      <c r="H131" s="20">
        <v>1</v>
      </c>
      <c r="I131" s="20">
        <v>0</v>
      </c>
      <c r="J131" s="20">
        <v>0</v>
      </c>
      <c r="K131" s="34">
        <v>0</v>
      </c>
      <c r="L131" s="20">
        <v>1</v>
      </c>
      <c r="M131" s="24"/>
    </row>
    <row r="132" spans="1:13" ht="14.25" customHeight="1" x14ac:dyDescent="0.2">
      <c r="A132" s="22" t="s">
        <v>40</v>
      </c>
      <c r="B132" s="54">
        <v>705</v>
      </c>
      <c r="C132" s="23">
        <v>1</v>
      </c>
      <c r="D132" s="23">
        <v>10</v>
      </c>
      <c r="E132" s="31">
        <v>-71.639476999999999</v>
      </c>
      <c r="F132" s="31">
        <v>-33.026651999999999</v>
      </c>
      <c r="G132" s="34">
        <v>11511.068359375</v>
      </c>
      <c r="H132" s="20">
        <v>1</v>
      </c>
      <c r="I132" s="20">
        <v>0</v>
      </c>
      <c r="J132" s="20">
        <v>0</v>
      </c>
      <c r="K132" s="34">
        <v>0</v>
      </c>
      <c r="L132" s="20">
        <v>1</v>
      </c>
      <c r="M132" s="24"/>
    </row>
    <row r="133" spans="1:13" ht="14.25" customHeight="1" x14ac:dyDescent="0.2">
      <c r="A133" s="22" t="s">
        <v>40</v>
      </c>
      <c r="B133" s="54">
        <v>705</v>
      </c>
      <c r="C133" s="23">
        <v>1</v>
      </c>
      <c r="D133" s="23">
        <v>11</v>
      </c>
      <c r="E133" s="31">
        <v>-71.638149999999996</v>
      </c>
      <c r="F133" s="31">
        <v>-33.031309999999998</v>
      </c>
      <c r="G133" s="34">
        <v>12224.6865234375</v>
      </c>
      <c r="H133" s="20">
        <v>1</v>
      </c>
      <c r="I133" s="20">
        <v>0</v>
      </c>
      <c r="J133" s="20">
        <v>0</v>
      </c>
      <c r="K133" s="34">
        <v>0</v>
      </c>
      <c r="L133" s="20">
        <v>1</v>
      </c>
      <c r="M133" s="24"/>
    </row>
    <row r="134" spans="1:13" ht="14.25" customHeight="1" x14ac:dyDescent="0.2">
      <c r="A134" s="22" t="s">
        <v>40</v>
      </c>
      <c r="B134" s="54">
        <v>705</v>
      </c>
      <c r="C134" s="23">
        <v>1</v>
      </c>
      <c r="D134" s="23">
        <v>12</v>
      </c>
      <c r="E134" s="31">
        <v>-71.651128999999997</v>
      </c>
      <c r="F134" s="31">
        <v>-33.028661999999997</v>
      </c>
      <c r="G134" s="34">
        <v>13719.9931640625</v>
      </c>
      <c r="H134" s="20">
        <v>1</v>
      </c>
      <c r="I134" s="21">
        <v>0</v>
      </c>
      <c r="J134" s="20">
        <v>0</v>
      </c>
      <c r="K134" s="34">
        <v>0</v>
      </c>
      <c r="L134" s="20">
        <v>1</v>
      </c>
      <c r="M134" s="24"/>
    </row>
    <row r="135" spans="1:13" ht="14.25" customHeight="1" x14ac:dyDescent="0.2">
      <c r="A135" s="22" t="s">
        <v>40</v>
      </c>
      <c r="B135" s="54">
        <v>705</v>
      </c>
      <c r="C135" s="23">
        <v>1</v>
      </c>
      <c r="D135" s="23">
        <v>13</v>
      </c>
      <c r="E135" s="31">
        <v>-71.645984999999996</v>
      </c>
      <c r="F135" s="31">
        <v>-33.042082999999998</v>
      </c>
      <c r="G135" s="34">
        <v>15976.1171875</v>
      </c>
      <c r="H135" s="20">
        <v>1</v>
      </c>
      <c r="I135" s="20">
        <v>0</v>
      </c>
      <c r="J135" s="20">
        <v>0</v>
      </c>
      <c r="K135" s="34">
        <v>0</v>
      </c>
      <c r="L135" s="20">
        <v>1</v>
      </c>
      <c r="M135" s="24"/>
    </row>
    <row r="136" spans="1:13" ht="14.25" customHeight="1" x14ac:dyDescent="0.2">
      <c r="A136" s="22" t="s">
        <v>40</v>
      </c>
      <c r="B136" s="54">
        <v>705</v>
      </c>
      <c r="C136" s="23">
        <v>1</v>
      </c>
      <c r="D136" s="23">
        <v>14</v>
      </c>
      <c r="E136" s="31">
        <v>-71.650761000000003</v>
      </c>
      <c r="F136" s="31">
        <v>-33.047015000000002</v>
      </c>
      <c r="G136" s="34">
        <v>16790.34375</v>
      </c>
      <c r="H136" s="20">
        <v>1</v>
      </c>
      <c r="I136" s="20">
        <v>0</v>
      </c>
      <c r="J136" s="20">
        <v>0</v>
      </c>
      <c r="K136" s="34">
        <v>0</v>
      </c>
      <c r="L136" s="20">
        <v>1</v>
      </c>
      <c r="M136" s="24"/>
    </row>
    <row r="137" spans="1:13" ht="14.25" customHeight="1" x14ac:dyDescent="0.2">
      <c r="A137" s="22" t="s">
        <v>40</v>
      </c>
      <c r="B137" s="54">
        <v>705</v>
      </c>
      <c r="C137" s="23">
        <v>1</v>
      </c>
      <c r="D137" s="23">
        <v>15</v>
      </c>
      <c r="E137" s="31">
        <v>-71.645866999999996</v>
      </c>
      <c r="F137" s="31">
        <v>-33.054049999999997</v>
      </c>
      <c r="G137" s="34">
        <v>17929.208984375</v>
      </c>
      <c r="H137" s="20">
        <v>1</v>
      </c>
      <c r="I137" s="20">
        <v>1</v>
      </c>
      <c r="J137" s="20">
        <v>0</v>
      </c>
      <c r="K137" s="34">
        <v>0.05</v>
      </c>
      <c r="L137" s="20">
        <v>1</v>
      </c>
      <c r="M137" s="24"/>
    </row>
    <row r="138" spans="1:13" ht="14.25" customHeight="1" x14ac:dyDescent="0.2">
      <c r="A138" s="22" t="s">
        <v>40</v>
      </c>
      <c r="B138" s="54">
        <v>706</v>
      </c>
      <c r="C138" s="23">
        <v>0</v>
      </c>
      <c r="D138" s="23">
        <v>1</v>
      </c>
      <c r="E138" s="63">
        <v>-71.584528000000006</v>
      </c>
      <c r="F138" s="63">
        <v>-33.074536000000002</v>
      </c>
      <c r="G138" s="62">
        <v>1322.4940185546875</v>
      </c>
      <c r="H138" s="20">
        <v>1</v>
      </c>
      <c r="I138" s="20">
        <v>1</v>
      </c>
      <c r="J138" s="20">
        <v>0</v>
      </c>
      <c r="K138" s="34">
        <v>0.9</v>
      </c>
      <c r="L138" s="20">
        <v>1</v>
      </c>
      <c r="M138" s="24"/>
    </row>
    <row r="139" spans="1:13" ht="14.25" customHeight="1" x14ac:dyDescent="0.2">
      <c r="A139" s="22" t="s">
        <v>40</v>
      </c>
      <c r="B139" s="54">
        <v>706</v>
      </c>
      <c r="C139" s="23">
        <v>0</v>
      </c>
      <c r="D139" s="23">
        <v>2</v>
      </c>
      <c r="E139" s="63">
        <v>-71.583716999999993</v>
      </c>
      <c r="F139" s="63">
        <v>-33.075350999999998</v>
      </c>
      <c r="G139" s="62">
        <v>1456.4710693359375</v>
      </c>
      <c r="H139" s="20">
        <v>1</v>
      </c>
      <c r="I139" s="20">
        <v>1</v>
      </c>
      <c r="J139" s="20">
        <v>0</v>
      </c>
      <c r="K139" s="34">
        <v>0.05</v>
      </c>
      <c r="L139" s="20">
        <v>1</v>
      </c>
      <c r="M139" s="24"/>
    </row>
    <row r="140" spans="1:13" ht="14.25" customHeight="1" x14ac:dyDescent="0.2">
      <c r="A140" s="22" t="s">
        <v>40</v>
      </c>
      <c r="B140" s="54">
        <v>706</v>
      </c>
      <c r="C140" s="23">
        <v>0</v>
      </c>
      <c r="D140" s="23">
        <v>3</v>
      </c>
      <c r="E140" s="31">
        <v>-71.583366999999996</v>
      </c>
      <c r="F140" s="31">
        <v>-33.074585999999996</v>
      </c>
      <c r="G140" s="34">
        <v>1560.9881591796875</v>
      </c>
      <c r="H140" s="20">
        <v>1</v>
      </c>
      <c r="I140" s="20">
        <v>0</v>
      </c>
      <c r="J140" s="20">
        <v>0</v>
      </c>
      <c r="K140" s="34">
        <v>0</v>
      </c>
      <c r="L140" s="20">
        <v>1</v>
      </c>
      <c r="M140" s="24"/>
    </row>
    <row r="141" spans="1:13" ht="14.25" customHeight="1" x14ac:dyDescent="0.2">
      <c r="A141" s="22" t="s">
        <v>40</v>
      </c>
      <c r="B141" s="54">
        <v>706</v>
      </c>
      <c r="C141" s="23">
        <v>0</v>
      </c>
      <c r="D141" s="23">
        <v>4</v>
      </c>
      <c r="E141" s="31">
        <v>-71.591116999999997</v>
      </c>
      <c r="F141" s="31">
        <v>-33.064712</v>
      </c>
      <c r="G141" s="34">
        <v>4146.8125</v>
      </c>
      <c r="H141" s="20">
        <v>1</v>
      </c>
      <c r="I141" s="21">
        <v>0</v>
      </c>
      <c r="J141" s="20">
        <v>0</v>
      </c>
      <c r="K141" s="35">
        <v>0</v>
      </c>
      <c r="L141" s="20">
        <v>1</v>
      </c>
      <c r="M141" s="25"/>
    </row>
    <row r="142" spans="1:13" ht="14.25" customHeight="1" x14ac:dyDescent="0.2">
      <c r="A142" s="22" t="s">
        <v>40</v>
      </c>
      <c r="B142" s="55">
        <v>706</v>
      </c>
      <c r="C142" s="26">
        <v>0</v>
      </c>
      <c r="D142" s="26">
        <v>5</v>
      </c>
      <c r="E142" s="31">
        <v>-71.594077999999996</v>
      </c>
      <c r="F142" s="31">
        <v>-33.058917999999998</v>
      </c>
      <c r="G142" s="34">
        <v>5104.31005859375</v>
      </c>
      <c r="H142" s="20">
        <v>1</v>
      </c>
      <c r="I142" s="20">
        <v>0</v>
      </c>
      <c r="J142" s="20">
        <v>0</v>
      </c>
      <c r="K142" s="34">
        <v>0</v>
      </c>
      <c r="L142" s="20">
        <v>1</v>
      </c>
      <c r="M142" s="25"/>
    </row>
    <row r="143" spans="1:13" ht="14.25" customHeight="1" x14ac:dyDescent="0.2">
      <c r="A143" s="22" t="s">
        <v>40</v>
      </c>
      <c r="B143" s="55">
        <v>706</v>
      </c>
      <c r="C143" s="26">
        <v>0</v>
      </c>
      <c r="D143" s="26">
        <v>6</v>
      </c>
      <c r="E143" s="31">
        <v>-71.596101000000004</v>
      </c>
      <c r="F143" s="31">
        <v>-33.052672000000001</v>
      </c>
      <c r="G143" s="34">
        <v>5875.37060546875</v>
      </c>
      <c r="H143" s="20">
        <v>1</v>
      </c>
      <c r="I143" s="20">
        <v>0</v>
      </c>
      <c r="J143" s="20">
        <v>0</v>
      </c>
      <c r="K143" s="34">
        <v>0</v>
      </c>
      <c r="L143" s="20">
        <v>1</v>
      </c>
      <c r="M143" s="25"/>
    </row>
    <row r="144" spans="1:13" ht="14.25" customHeight="1" x14ac:dyDescent="0.2">
      <c r="A144" s="22" t="s">
        <v>40</v>
      </c>
      <c r="B144" s="55">
        <v>706</v>
      </c>
      <c r="C144" s="26">
        <v>0</v>
      </c>
      <c r="D144" s="26">
        <v>7</v>
      </c>
      <c r="E144" s="31">
        <v>-71.602641000000006</v>
      </c>
      <c r="F144" s="31">
        <v>-33.050252</v>
      </c>
      <c r="G144" s="34">
        <v>6923.02490234375</v>
      </c>
      <c r="H144" s="20">
        <v>1</v>
      </c>
      <c r="I144" s="21">
        <v>0</v>
      </c>
      <c r="J144" s="20">
        <v>0</v>
      </c>
      <c r="K144" s="35">
        <v>0</v>
      </c>
      <c r="L144" s="20">
        <v>1</v>
      </c>
      <c r="M144" s="25"/>
    </row>
    <row r="145" spans="1:13" ht="14.25" customHeight="1" x14ac:dyDescent="0.2">
      <c r="A145" s="22" t="s">
        <v>40</v>
      </c>
      <c r="B145" s="55">
        <v>706</v>
      </c>
      <c r="C145" s="26">
        <v>0</v>
      </c>
      <c r="D145" s="26">
        <v>8</v>
      </c>
      <c r="E145" s="31">
        <v>-71.605658000000005</v>
      </c>
      <c r="F145" s="31">
        <v>-33.047217000000003</v>
      </c>
      <c r="G145" s="34">
        <v>7471.57373046875</v>
      </c>
      <c r="H145" s="20">
        <v>1</v>
      </c>
      <c r="I145" s="20">
        <v>0</v>
      </c>
      <c r="J145" s="20">
        <v>0</v>
      </c>
      <c r="K145" s="34">
        <v>0</v>
      </c>
      <c r="L145" s="20">
        <v>1</v>
      </c>
      <c r="M145" s="25"/>
    </row>
    <row r="146" spans="1:13" ht="14.25" customHeight="1" x14ac:dyDescent="0.2">
      <c r="A146" s="22" t="s">
        <v>40</v>
      </c>
      <c r="B146" s="55">
        <v>706</v>
      </c>
      <c r="C146" s="26">
        <v>0</v>
      </c>
      <c r="D146" s="26">
        <v>9</v>
      </c>
      <c r="E146" s="31">
        <v>-71.617773999999997</v>
      </c>
      <c r="F146" s="31">
        <v>-33.046832000000002</v>
      </c>
      <c r="G146" s="34">
        <v>8608.3984375</v>
      </c>
      <c r="H146" s="20">
        <v>1</v>
      </c>
      <c r="I146" s="20">
        <v>0</v>
      </c>
      <c r="J146" s="20">
        <v>0</v>
      </c>
      <c r="K146" s="34">
        <v>0</v>
      </c>
      <c r="L146" s="20">
        <v>1</v>
      </c>
      <c r="M146" s="25"/>
    </row>
    <row r="147" spans="1:13" ht="14.25" customHeight="1" x14ac:dyDescent="0.2">
      <c r="A147" s="22" t="s">
        <v>40</v>
      </c>
      <c r="B147" s="55">
        <v>706</v>
      </c>
      <c r="C147" s="26">
        <v>0</v>
      </c>
      <c r="D147" s="26">
        <v>10</v>
      </c>
      <c r="E147" s="31">
        <v>-71.621538999999999</v>
      </c>
      <c r="F147" s="31">
        <v>-33.044263999999998</v>
      </c>
      <c r="G147" s="34">
        <v>9233.9072265625</v>
      </c>
      <c r="H147" s="20">
        <v>1</v>
      </c>
      <c r="I147" s="20">
        <v>0</v>
      </c>
      <c r="J147" s="20">
        <v>0</v>
      </c>
      <c r="K147" s="34">
        <v>0</v>
      </c>
      <c r="L147" s="20">
        <v>1</v>
      </c>
      <c r="M147" s="25"/>
    </row>
    <row r="148" spans="1:13" ht="14.25" customHeight="1" x14ac:dyDescent="0.2">
      <c r="A148" s="22" t="s">
        <v>40</v>
      </c>
      <c r="B148" s="55">
        <v>706</v>
      </c>
      <c r="C148" s="26">
        <v>0</v>
      </c>
      <c r="D148" s="26">
        <v>11</v>
      </c>
      <c r="E148" s="31">
        <v>-71.628017999999997</v>
      </c>
      <c r="F148" s="31">
        <v>-33.038936</v>
      </c>
      <c r="G148" s="34">
        <v>10108.337890625</v>
      </c>
      <c r="H148" s="20">
        <v>1</v>
      </c>
      <c r="I148" s="20">
        <v>1</v>
      </c>
      <c r="J148" s="20">
        <v>0</v>
      </c>
      <c r="K148" s="34">
        <v>0.05</v>
      </c>
      <c r="L148" s="20">
        <v>1</v>
      </c>
      <c r="M148" s="25"/>
    </row>
    <row r="149" spans="1:13" ht="14.25" customHeight="1" x14ac:dyDescent="0.2">
      <c r="A149" s="22" t="s">
        <v>40</v>
      </c>
      <c r="B149" s="55">
        <v>706</v>
      </c>
      <c r="C149" s="26">
        <v>1</v>
      </c>
      <c r="D149" s="26">
        <v>1</v>
      </c>
      <c r="E149" s="31">
        <v>-71.628482000000005</v>
      </c>
      <c r="F149" s="31">
        <v>-33.039136999999997</v>
      </c>
      <c r="G149" s="34">
        <v>587.27978515625</v>
      </c>
      <c r="H149" s="20">
        <v>1</v>
      </c>
      <c r="I149" s="21">
        <v>1</v>
      </c>
      <c r="J149" s="20">
        <v>0</v>
      </c>
      <c r="K149" s="35">
        <v>0.9</v>
      </c>
      <c r="L149" s="20">
        <v>1</v>
      </c>
      <c r="M149" s="25"/>
    </row>
    <row r="150" spans="1:13" ht="14.25" customHeight="1" x14ac:dyDescent="0.2">
      <c r="A150" s="22" t="s">
        <v>40</v>
      </c>
      <c r="B150" s="55">
        <v>706</v>
      </c>
      <c r="C150" s="26">
        <v>1</v>
      </c>
      <c r="D150" s="26">
        <v>2</v>
      </c>
      <c r="E150" s="31">
        <v>-71.621700000000004</v>
      </c>
      <c r="F150" s="31">
        <v>-33.046131000000003</v>
      </c>
      <c r="G150" s="34">
        <v>1657.3822021484375</v>
      </c>
      <c r="H150" s="20">
        <v>1</v>
      </c>
      <c r="I150" s="20">
        <v>1</v>
      </c>
      <c r="J150" s="20">
        <v>0</v>
      </c>
      <c r="K150" s="34">
        <v>0.05</v>
      </c>
      <c r="L150" s="20">
        <v>1</v>
      </c>
      <c r="M150" s="25"/>
    </row>
    <row r="151" spans="1:13" ht="14.25" customHeight="1" x14ac:dyDescent="0.2">
      <c r="A151" s="22" t="s">
        <v>40</v>
      </c>
      <c r="B151" s="55">
        <v>706</v>
      </c>
      <c r="C151" s="26">
        <v>1</v>
      </c>
      <c r="D151" s="26">
        <v>3</v>
      </c>
      <c r="E151" s="31">
        <v>-71.617810000000006</v>
      </c>
      <c r="F151" s="31">
        <v>-33.046827999999998</v>
      </c>
      <c r="G151" s="34">
        <v>2061.206298828125</v>
      </c>
      <c r="H151" s="20">
        <v>1</v>
      </c>
      <c r="I151" s="20">
        <v>0</v>
      </c>
      <c r="J151" s="20">
        <v>0</v>
      </c>
      <c r="K151" s="34">
        <v>0</v>
      </c>
      <c r="L151" s="20">
        <v>1</v>
      </c>
      <c r="M151" s="25"/>
    </row>
    <row r="152" spans="1:13" ht="14.25" customHeight="1" x14ac:dyDescent="0.2">
      <c r="A152" s="22" t="s">
        <v>40</v>
      </c>
      <c r="B152" s="55">
        <v>706</v>
      </c>
      <c r="C152" s="26">
        <v>1</v>
      </c>
      <c r="D152" s="26">
        <v>4</v>
      </c>
      <c r="E152" s="31">
        <v>-71.605712999999994</v>
      </c>
      <c r="F152" s="31">
        <v>-33.047226000000002</v>
      </c>
      <c r="G152" s="34">
        <v>3196.189453125</v>
      </c>
      <c r="H152" s="20">
        <v>1</v>
      </c>
      <c r="I152" s="20">
        <v>0</v>
      </c>
      <c r="J152" s="20">
        <v>0</v>
      </c>
      <c r="K152" s="34">
        <v>0</v>
      </c>
      <c r="L152" s="20">
        <v>1</v>
      </c>
      <c r="M152" s="25"/>
    </row>
    <row r="153" spans="1:13" ht="14.25" customHeight="1" x14ac:dyDescent="0.2">
      <c r="A153" s="22" t="s">
        <v>40</v>
      </c>
      <c r="B153" s="55">
        <v>706</v>
      </c>
      <c r="C153" s="26">
        <v>1</v>
      </c>
      <c r="D153" s="26">
        <v>5</v>
      </c>
      <c r="E153" s="31">
        <v>-71.602932999999993</v>
      </c>
      <c r="F153" s="31">
        <v>-33.050341000000003</v>
      </c>
      <c r="G153" s="34">
        <v>3723.256591796875</v>
      </c>
      <c r="H153" s="20">
        <v>1</v>
      </c>
      <c r="I153" s="20">
        <v>0</v>
      </c>
      <c r="J153" s="20">
        <v>0</v>
      </c>
      <c r="K153" s="34">
        <v>0</v>
      </c>
      <c r="L153" s="20">
        <v>1</v>
      </c>
      <c r="M153" s="25"/>
    </row>
    <row r="154" spans="1:13" ht="14.25" customHeight="1" x14ac:dyDescent="0.2">
      <c r="A154" s="22" t="s">
        <v>40</v>
      </c>
      <c r="B154" s="55">
        <v>706</v>
      </c>
      <c r="C154" s="26">
        <v>1</v>
      </c>
      <c r="D154" s="26">
        <v>6</v>
      </c>
      <c r="E154" s="31">
        <v>-71.596104999999994</v>
      </c>
      <c r="F154" s="31">
        <v>-33.052670999999997</v>
      </c>
      <c r="G154" s="34">
        <v>4765.17041015625</v>
      </c>
      <c r="H154" s="20">
        <v>1</v>
      </c>
      <c r="I154" s="21">
        <v>0</v>
      </c>
      <c r="J154" s="20">
        <v>0</v>
      </c>
      <c r="K154" s="35">
        <v>0</v>
      </c>
      <c r="L154" s="20">
        <v>1</v>
      </c>
      <c r="M154" s="25"/>
    </row>
    <row r="155" spans="1:13" ht="14.25" customHeight="1" x14ac:dyDescent="0.2">
      <c r="A155" s="22" t="s">
        <v>40</v>
      </c>
      <c r="B155" s="55">
        <v>706</v>
      </c>
      <c r="C155" s="26">
        <v>1</v>
      </c>
      <c r="D155" s="26">
        <v>7</v>
      </c>
      <c r="E155" s="31">
        <v>-71.594067999999993</v>
      </c>
      <c r="F155" s="31">
        <v>-33.058936000000003</v>
      </c>
      <c r="G155" s="34">
        <v>5538.8193359375</v>
      </c>
      <c r="H155" s="20">
        <v>1</v>
      </c>
      <c r="I155" s="20">
        <v>0</v>
      </c>
      <c r="J155" s="20">
        <v>0</v>
      </c>
      <c r="K155" s="34">
        <v>0</v>
      </c>
      <c r="L155" s="20">
        <v>1</v>
      </c>
      <c r="M155" s="25"/>
    </row>
    <row r="156" spans="1:13" ht="14.25" customHeight="1" x14ac:dyDescent="0.2">
      <c r="A156" s="22" t="s">
        <v>40</v>
      </c>
      <c r="B156" s="56">
        <v>706</v>
      </c>
      <c r="C156" s="27">
        <v>1</v>
      </c>
      <c r="D156" s="27">
        <v>8</v>
      </c>
      <c r="E156" s="31">
        <v>-71.591116999999997</v>
      </c>
      <c r="F156" s="31">
        <v>-33.064704999999996</v>
      </c>
      <c r="G156" s="34">
        <v>6493.33544921875</v>
      </c>
      <c r="H156" s="28">
        <v>1</v>
      </c>
      <c r="I156" s="28">
        <v>0</v>
      </c>
      <c r="J156" s="20">
        <v>0</v>
      </c>
      <c r="K156" s="34">
        <v>0</v>
      </c>
      <c r="L156" s="20">
        <v>1</v>
      </c>
      <c r="M156" s="29"/>
    </row>
    <row r="157" spans="1:13" ht="14.25" customHeight="1" x14ac:dyDescent="0.2">
      <c r="A157" s="22" t="s">
        <v>40</v>
      </c>
      <c r="B157" s="56">
        <v>706</v>
      </c>
      <c r="C157" s="27">
        <v>1</v>
      </c>
      <c r="D157" s="27">
        <v>9</v>
      </c>
      <c r="E157" s="63">
        <v>-71.588542000000004</v>
      </c>
      <c r="F157" s="63">
        <v>-33.075553999999997</v>
      </c>
      <c r="G157" s="62">
        <v>8238.173828125</v>
      </c>
      <c r="H157" s="28">
        <v>1</v>
      </c>
      <c r="I157" s="20">
        <v>0</v>
      </c>
      <c r="J157" s="20">
        <v>0</v>
      </c>
      <c r="K157" s="36">
        <v>0</v>
      </c>
      <c r="L157" s="20">
        <v>1</v>
      </c>
      <c r="M157" s="29"/>
    </row>
    <row r="158" spans="1:13" ht="14.25" customHeight="1" x14ac:dyDescent="0.2">
      <c r="A158" s="22" t="s">
        <v>40</v>
      </c>
      <c r="B158" s="56">
        <v>706</v>
      </c>
      <c r="C158" s="27">
        <v>1</v>
      </c>
      <c r="D158" s="27">
        <v>10</v>
      </c>
      <c r="E158" s="63">
        <v>-71.583343999999997</v>
      </c>
      <c r="F158" s="63">
        <v>-33.074725999999998</v>
      </c>
      <c r="G158" s="62">
        <v>9095.611328125</v>
      </c>
      <c r="H158" s="28">
        <v>1</v>
      </c>
      <c r="I158" s="20">
        <v>0</v>
      </c>
      <c r="J158" s="20">
        <v>0</v>
      </c>
      <c r="K158" s="34">
        <v>0</v>
      </c>
      <c r="L158" s="20">
        <v>1</v>
      </c>
      <c r="M158" s="29"/>
    </row>
    <row r="159" spans="1:13" ht="14.25" customHeight="1" x14ac:dyDescent="0.2">
      <c r="A159" s="22" t="s">
        <v>40</v>
      </c>
      <c r="B159" s="56">
        <v>706</v>
      </c>
      <c r="C159" s="27">
        <v>1</v>
      </c>
      <c r="D159" s="27">
        <v>11</v>
      </c>
      <c r="E159" s="63">
        <v>-71.584554999999995</v>
      </c>
      <c r="F159" s="63">
        <v>-33.074539999999999</v>
      </c>
      <c r="G159" s="62">
        <v>9321.02734375</v>
      </c>
      <c r="H159" s="28">
        <v>1</v>
      </c>
      <c r="I159" s="20">
        <v>1</v>
      </c>
      <c r="J159" s="20">
        <v>0</v>
      </c>
      <c r="K159" s="34">
        <v>0.05</v>
      </c>
      <c r="L159" s="20">
        <v>1</v>
      </c>
      <c r="M159" s="29"/>
    </row>
    <row r="160" spans="1:13" ht="14.25" customHeight="1" x14ac:dyDescent="0.2">
      <c r="A160" s="22" t="s">
        <v>40</v>
      </c>
      <c r="B160" s="56">
        <v>708</v>
      </c>
      <c r="C160" s="27">
        <v>0</v>
      </c>
      <c r="D160" s="27">
        <v>1</v>
      </c>
      <c r="E160" s="31">
        <v>-71.645576000000005</v>
      </c>
      <c r="F160" s="31">
        <v>-33.054049999999997</v>
      </c>
      <c r="G160" s="34">
        <v>104.63652801513672</v>
      </c>
      <c r="H160" s="28">
        <v>1</v>
      </c>
      <c r="I160" s="20">
        <v>1</v>
      </c>
      <c r="J160" s="20">
        <v>0</v>
      </c>
      <c r="K160" s="34">
        <v>0.9</v>
      </c>
      <c r="L160" s="20">
        <v>1</v>
      </c>
      <c r="M160" s="29"/>
    </row>
    <row r="161" spans="1:13" ht="14.25" customHeight="1" x14ac:dyDescent="0.2">
      <c r="A161" s="22" t="s">
        <v>40</v>
      </c>
      <c r="B161" s="56">
        <v>708</v>
      </c>
      <c r="C161" s="27">
        <v>0</v>
      </c>
      <c r="D161" s="27">
        <v>2</v>
      </c>
      <c r="E161" s="31">
        <v>-71.649208000000002</v>
      </c>
      <c r="F161" s="31">
        <v>-33.050451000000002</v>
      </c>
      <c r="G161" s="34">
        <v>702.043212890625</v>
      </c>
      <c r="H161" s="28">
        <v>1</v>
      </c>
      <c r="I161" s="20">
        <v>1</v>
      </c>
      <c r="J161" s="20">
        <v>0</v>
      </c>
      <c r="K161" s="34">
        <v>0.05</v>
      </c>
      <c r="L161" s="20">
        <v>1</v>
      </c>
      <c r="M161" s="29"/>
    </row>
    <row r="162" spans="1:13" ht="14.25" customHeight="1" x14ac:dyDescent="0.2">
      <c r="A162" s="22" t="s">
        <v>40</v>
      </c>
      <c r="B162" s="56">
        <v>708</v>
      </c>
      <c r="C162" s="27">
        <v>0</v>
      </c>
      <c r="D162" s="27">
        <v>3</v>
      </c>
      <c r="E162" s="31">
        <v>-71.650049999999993</v>
      </c>
      <c r="F162" s="31">
        <v>-33.045386999999998</v>
      </c>
      <c r="G162" s="34">
        <v>1410.6065673828125</v>
      </c>
      <c r="H162" s="28">
        <v>1</v>
      </c>
      <c r="I162" s="20">
        <v>0</v>
      </c>
      <c r="J162" s="20">
        <v>0</v>
      </c>
      <c r="K162" s="34">
        <v>0</v>
      </c>
      <c r="L162" s="20">
        <v>1</v>
      </c>
      <c r="M162" s="29"/>
    </row>
    <row r="163" spans="1:13" ht="14.25" customHeight="1" x14ac:dyDescent="0.2">
      <c r="A163" s="22" t="s">
        <v>40</v>
      </c>
      <c r="B163" s="56">
        <v>708</v>
      </c>
      <c r="C163" s="27">
        <v>0</v>
      </c>
      <c r="D163" s="27">
        <v>4</v>
      </c>
      <c r="E163" s="31">
        <v>-71.646045999999998</v>
      </c>
      <c r="F163" s="31">
        <v>-33.042197999999999</v>
      </c>
      <c r="G163" s="34">
        <v>2016.57666015625</v>
      </c>
      <c r="H163" s="28">
        <v>1</v>
      </c>
      <c r="I163" s="28">
        <v>0</v>
      </c>
      <c r="J163" s="20">
        <v>0</v>
      </c>
      <c r="K163" s="36">
        <v>0</v>
      </c>
      <c r="L163" s="20">
        <v>1</v>
      </c>
      <c r="M163" s="29"/>
    </row>
    <row r="164" spans="1:13" ht="14.25" customHeight="1" x14ac:dyDescent="0.2">
      <c r="A164" s="22" t="s">
        <v>40</v>
      </c>
      <c r="B164" s="56">
        <v>708</v>
      </c>
      <c r="C164" s="27">
        <v>0</v>
      </c>
      <c r="D164" s="27">
        <v>5</v>
      </c>
      <c r="E164" s="31">
        <v>-71.643655999999993</v>
      </c>
      <c r="F164" s="31">
        <v>-33.036594000000001</v>
      </c>
      <c r="G164" s="34">
        <v>2704.276611328125</v>
      </c>
      <c r="H164" s="28">
        <v>1</v>
      </c>
      <c r="I164" s="20">
        <v>0</v>
      </c>
      <c r="J164" s="20">
        <v>0</v>
      </c>
      <c r="K164" s="34">
        <v>0</v>
      </c>
      <c r="L164" s="20">
        <v>1</v>
      </c>
      <c r="M164" s="29"/>
    </row>
    <row r="165" spans="1:13" ht="14.25" customHeight="1" x14ac:dyDescent="0.2">
      <c r="A165" s="22" t="s">
        <v>40</v>
      </c>
      <c r="B165" s="56">
        <v>708</v>
      </c>
      <c r="C165" s="27">
        <v>0</v>
      </c>
      <c r="D165" s="27">
        <v>6</v>
      </c>
      <c r="E165" s="31">
        <v>-71.646749</v>
      </c>
      <c r="F165" s="31">
        <v>-33.030959000000003</v>
      </c>
      <c r="G165" s="34">
        <v>3459.585693359375</v>
      </c>
      <c r="H165" s="28">
        <v>1</v>
      </c>
      <c r="I165" s="20">
        <v>0</v>
      </c>
      <c r="J165" s="20">
        <v>0</v>
      </c>
      <c r="K165" s="34">
        <v>0</v>
      </c>
      <c r="L165" s="20">
        <v>1</v>
      </c>
      <c r="M165" s="29"/>
    </row>
    <row r="166" spans="1:13" ht="14.25" customHeight="1" x14ac:dyDescent="0.2">
      <c r="A166" s="22" t="s">
        <v>40</v>
      </c>
      <c r="B166" s="56">
        <v>708</v>
      </c>
      <c r="C166" s="27">
        <v>0</v>
      </c>
      <c r="D166" s="27">
        <v>7</v>
      </c>
      <c r="E166" s="31">
        <v>-71.651133000000002</v>
      </c>
      <c r="F166" s="31">
        <v>-33.028663999999999</v>
      </c>
      <c r="G166" s="34">
        <v>4274.4638671875</v>
      </c>
      <c r="H166" s="28">
        <v>1</v>
      </c>
      <c r="I166" s="20">
        <v>0</v>
      </c>
      <c r="J166" s="20">
        <v>0</v>
      </c>
      <c r="K166" s="34">
        <v>0</v>
      </c>
      <c r="L166" s="20">
        <v>1</v>
      </c>
      <c r="M166" s="29"/>
    </row>
    <row r="167" spans="1:13" ht="14.25" customHeight="1" x14ac:dyDescent="0.2">
      <c r="A167" s="22" t="s">
        <v>40</v>
      </c>
      <c r="B167" s="56">
        <v>708</v>
      </c>
      <c r="C167" s="27">
        <v>0</v>
      </c>
      <c r="D167" s="27">
        <v>8</v>
      </c>
      <c r="E167" s="31">
        <v>-71.641086000000001</v>
      </c>
      <c r="F167" s="31">
        <v>-33.033068999999998</v>
      </c>
      <c r="G167" s="34">
        <v>5397.59765625</v>
      </c>
      <c r="H167" s="28">
        <v>1</v>
      </c>
      <c r="I167" s="20">
        <v>0</v>
      </c>
      <c r="J167" s="20">
        <v>0</v>
      </c>
      <c r="K167" s="34">
        <v>0</v>
      </c>
      <c r="L167" s="20">
        <v>1</v>
      </c>
      <c r="M167" s="29"/>
    </row>
    <row r="168" spans="1:13" ht="14.25" customHeight="1" x14ac:dyDescent="0.2">
      <c r="A168" s="22" t="s">
        <v>40</v>
      </c>
      <c r="B168" s="56">
        <v>708</v>
      </c>
      <c r="C168" s="27">
        <v>0</v>
      </c>
      <c r="D168" s="27">
        <v>9</v>
      </c>
      <c r="E168" s="31">
        <v>-71.636094999999997</v>
      </c>
      <c r="F168" s="31">
        <v>-33.031177999999997</v>
      </c>
      <c r="G168" s="34">
        <v>6040.3837890625</v>
      </c>
      <c r="H168" s="28">
        <v>1</v>
      </c>
      <c r="I168" s="28">
        <v>0</v>
      </c>
      <c r="J168" s="20">
        <v>0</v>
      </c>
      <c r="K168" s="36">
        <v>0</v>
      </c>
      <c r="L168" s="20">
        <v>1</v>
      </c>
      <c r="M168" s="29"/>
    </row>
    <row r="169" spans="1:13" ht="14.25" customHeight="1" x14ac:dyDescent="0.2">
      <c r="A169" s="22" t="s">
        <v>40</v>
      </c>
      <c r="B169" s="56">
        <v>708</v>
      </c>
      <c r="C169" s="27">
        <v>0</v>
      </c>
      <c r="D169" s="27">
        <v>10</v>
      </c>
      <c r="E169" s="31">
        <v>-71.639476999999999</v>
      </c>
      <c r="F169" s="31">
        <v>-33.02666</v>
      </c>
      <c r="G169" s="34">
        <v>6705.51611328125</v>
      </c>
      <c r="H169" s="28">
        <v>1</v>
      </c>
      <c r="I169" s="20">
        <v>0</v>
      </c>
      <c r="J169" s="28">
        <v>0</v>
      </c>
      <c r="K169" s="34">
        <v>0</v>
      </c>
      <c r="L169" s="20">
        <v>1</v>
      </c>
      <c r="M169" s="29"/>
    </row>
    <row r="170" spans="1:13" ht="14.25" customHeight="1" x14ac:dyDescent="0.2">
      <c r="A170" s="22" t="s">
        <v>40</v>
      </c>
      <c r="B170" s="56">
        <v>708</v>
      </c>
      <c r="C170" s="27">
        <v>0</v>
      </c>
      <c r="D170" s="27">
        <v>11</v>
      </c>
      <c r="E170" s="31">
        <v>-71.641580000000005</v>
      </c>
      <c r="F170" s="31">
        <v>-33.020606999999998</v>
      </c>
      <c r="G170" s="34">
        <v>7516.24658203125</v>
      </c>
      <c r="H170" s="28">
        <v>1</v>
      </c>
      <c r="I170" s="28">
        <v>0</v>
      </c>
      <c r="J170" s="20">
        <v>0</v>
      </c>
      <c r="K170" s="36">
        <v>0</v>
      </c>
      <c r="L170" s="20">
        <v>1</v>
      </c>
      <c r="M170" s="29"/>
    </row>
    <row r="171" spans="1:13" ht="14.25" customHeight="1" x14ac:dyDescent="0.2">
      <c r="A171" s="22" t="s">
        <v>40</v>
      </c>
      <c r="B171" s="56">
        <v>708</v>
      </c>
      <c r="C171" s="27">
        <v>0</v>
      </c>
      <c r="D171" s="27">
        <v>12</v>
      </c>
      <c r="E171" s="31">
        <v>-71.633302</v>
      </c>
      <c r="F171" s="31">
        <v>-33.022494000000002</v>
      </c>
      <c r="G171" s="34">
        <v>8827.1220703125</v>
      </c>
      <c r="H171" s="28">
        <v>1</v>
      </c>
      <c r="I171" s="20">
        <v>0</v>
      </c>
      <c r="J171" s="20">
        <v>0</v>
      </c>
      <c r="K171" s="34">
        <v>0</v>
      </c>
      <c r="L171" s="20">
        <v>1</v>
      </c>
      <c r="M171" s="29"/>
    </row>
    <row r="172" spans="1:13" ht="14.25" customHeight="1" x14ac:dyDescent="0.2">
      <c r="A172" s="22" t="s">
        <v>40</v>
      </c>
      <c r="B172" s="56">
        <v>708</v>
      </c>
      <c r="C172" s="27">
        <v>0</v>
      </c>
      <c r="D172" s="27">
        <v>13</v>
      </c>
      <c r="E172" s="31">
        <v>-71.630244000000005</v>
      </c>
      <c r="F172" s="31">
        <v>-33.036057999999997</v>
      </c>
      <c r="G172" s="34">
        <v>10580.7939453125</v>
      </c>
      <c r="H172" s="28">
        <v>1</v>
      </c>
      <c r="I172" s="20">
        <v>0</v>
      </c>
      <c r="J172" s="20">
        <v>0</v>
      </c>
      <c r="K172" s="34">
        <v>0</v>
      </c>
      <c r="L172" s="20">
        <v>1</v>
      </c>
      <c r="M172" s="29"/>
    </row>
    <row r="173" spans="1:13" ht="14.25" customHeight="1" x14ac:dyDescent="0.2">
      <c r="A173" s="22" t="s">
        <v>40</v>
      </c>
      <c r="B173" s="56">
        <v>708</v>
      </c>
      <c r="C173" s="27">
        <v>0</v>
      </c>
      <c r="D173" s="27">
        <v>14</v>
      </c>
      <c r="E173" s="31">
        <v>-71.621835000000004</v>
      </c>
      <c r="F173" s="31">
        <v>-33.046030000000002</v>
      </c>
      <c r="G173" s="34">
        <v>12003.73046875</v>
      </c>
      <c r="H173" s="28">
        <v>1</v>
      </c>
      <c r="I173" s="20">
        <v>0</v>
      </c>
      <c r="J173" s="20">
        <v>0</v>
      </c>
      <c r="K173" s="34">
        <v>0</v>
      </c>
      <c r="L173" s="20">
        <v>1</v>
      </c>
      <c r="M173" s="29"/>
    </row>
    <row r="174" spans="1:13" ht="14.25" customHeight="1" x14ac:dyDescent="0.2">
      <c r="A174" s="22" t="s">
        <v>40</v>
      </c>
      <c r="B174" s="56">
        <v>708</v>
      </c>
      <c r="C174" s="27">
        <v>0</v>
      </c>
      <c r="D174" s="27">
        <v>15</v>
      </c>
      <c r="E174" s="31">
        <v>-71.617919999999998</v>
      </c>
      <c r="F174" s="31">
        <v>-33.046816999999997</v>
      </c>
      <c r="G174" s="34">
        <v>12414.107421875</v>
      </c>
      <c r="H174" s="28">
        <v>1</v>
      </c>
      <c r="I174" s="20">
        <v>0</v>
      </c>
      <c r="J174" s="20">
        <v>0</v>
      </c>
      <c r="K174" s="34">
        <v>0</v>
      </c>
      <c r="L174" s="20">
        <v>1</v>
      </c>
      <c r="M174" s="29"/>
    </row>
    <row r="175" spans="1:13" ht="14.25" customHeight="1" x14ac:dyDescent="0.2">
      <c r="A175" s="22" t="s">
        <v>40</v>
      </c>
      <c r="B175" s="54">
        <v>708</v>
      </c>
      <c r="C175" s="23">
        <v>0</v>
      </c>
      <c r="D175" s="23">
        <v>16</v>
      </c>
      <c r="E175" s="31">
        <v>-71.605712999999994</v>
      </c>
      <c r="F175" s="31">
        <v>-33.047226000000002</v>
      </c>
      <c r="G175" s="34">
        <v>13559.4365234375</v>
      </c>
      <c r="H175" s="20">
        <v>1</v>
      </c>
      <c r="I175" s="20">
        <v>0</v>
      </c>
      <c r="J175" s="20">
        <v>0</v>
      </c>
      <c r="K175" s="34">
        <v>0</v>
      </c>
      <c r="L175" s="20">
        <v>1</v>
      </c>
      <c r="M175" s="25"/>
    </row>
    <row r="176" spans="1:13" ht="14.25" customHeight="1" x14ac:dyDescent="0.2">
      <c r="A176" s="22" t="s">
        <v>40</v>
      </c>
      <c r="B176" s="54">
        <v>708</v>
      </c>
      <c r="C176" s="23">
        <v>0</v>
      </c>
      <c r="D176" s="23">
        <v>17</v>
      </c>
      <c r="E176" s="31">
        <v>-71.602836999999994</v>
      </c>
      <c r="F176" s="31">
        <v>-33.050567999999998</v>
      </c>
      <c r="G176" s="34">
        <v>14113.228515625</v>
      </c>
      <c r="H176" s="20">
        <v>1</v>
      </c>
      <c r="I176" s="20">
        <v>0</v>
      </c>
      <c r="J176" s="20">
        <v>0</v>
      </c>
      <c r="K176" s="34">
        <v>0</v>
      </c>
      <c r="L176" s="20">
        <v>1</v>
      </c>
      <c r="M176" s="25"/>
    </row>
    <row r="177" spans="1:13" ht="14.25" customHeight="1" x14ac:dyDescent="0.2">
      <c r="A177" s="22" t="s">
        <v>40</v>
      </c>
      <c r="B177" s="54">
        <v>708</v>
      </c>
      <c r="C177" s="23">
        <v>0</v>
      </c>
      <c r="D177" s="23">
        <v>18</v>
      </c>
      <c r="E177" s="31">
        <v>-71.586275000000001</v>
      </c>
      <c r="F177" s="31">
        <v>-33.054555000000001</v>
      </c>
      <c r="G177" s="34">
        <v>16187.826171875</v>
      </c>
      <c r="H177" s="20">
        <v>1</v>
      </c>
      <c r="I177" s="20">
        <v>0</v>
      </c>
      <c r="J177" s="20">
        <v>0</v>
      </c>
      <c r="K177" s="34">
        <v>0</v>
      </c>
      <c r="L177" s="20">
        <v>1</v>
      </c>
      <c r="M177" s="25"/>
    </row>
    <row r="178" spans="1:13" ht="14.25" customHeight="1" x14ac:dyDescent="0.2">
      <c r="A178" s="22" t="s">
        <v>40</v>
      </c>
      <c r="B178" s="54">
        <v>708</v>
      </c>
      <c r="C178" s="23">
        <v>0</v>
      </c>
      <c r="D178" s="23">
        <v>19</v>
      </c>
      <c r="E178" s="31">
        <v>-71.587190000000007</v>
      </c>
      <c r="F178" s="31">
        <v>-33.057507999999999</v>
      </c>
      <c r="G178" s="34">
        <v>16588.23046875</v>
      </c>
      <c r="H178" s="20">
        <v>1</v>
      </c>
      <c r="I178" s="20">
        <v>0</v>
      </c>
      <c r="J178" s="20">
        <v>0</v>
      </c>
      <c r="K178" s="34">
        <v>0</v>
      </c>
      <c r="L178" s="20">
        <v>1</v>
      </c>
      <c r="M178" s="25"/>
    </row>
    <row r="179" spans="1:13" ht="14.25" customHeight="1" x14ac:dyDescent="0.2">
      <c r="A179" s="22" t="s">
        <v>40</v>
      </c>
      <c r="B179" s="54">
        <v>708</v>
      </c>
      <c r="C179" s="23">
        <v>0</v>
      </c>
      <c r="D179" s="23">
        <v>20</v>
      </c>
      <c r="E179" s="31">
        <v>-71.590751999999995</v>
      </c>
      <c r="F179" s="31">
        <v>-33.055911999999999</v>
      </c>
      <c r="G179" s="34">
        <v>17148.650390625</v>
      </c>
      <c r="H179" s="20">
        <v>1</v>
      </c>
      <c r="I179" s="20">
        <v>1</v>
      </c>
      <c r="J179" s="20">
        <v>0</v>
      </c>
      <c r="K179" s="34">
        <v>0.05</v>
      </c>
      <c r="L179" s="20">
        <v>1</v>
      </c>
      <c r="M179" s="25"/>
    </row>
    <row r="180" spans="1:13" ht="14.25" customHeight="1" x14ac:dyDescent="0.2">
      <c r="A180" s="22" t="s">
        <v>40</v>
      </c>
      <c r="B180" s="54">
        <v>708</v>
      </c>
      <c r="C180" s="23">
        <v>1</v>
      </c>
      <c r="D180" s="23">
        <v>1</v>
      </c>
      <c r="E180" s="31">
        <v>-71.593183999999994</v>
      </c>
      <c r="F180" s="31">
        <v>-33.052636999999997</v>
      </c>
      <c r="G180" s="34">
        <v>412.43124389648437</v>
      </c>
      <c r="H180" s="20">
        <v>1</v>
      </c>
      <c r="I180" s="20">
        <v>1</v>
      </c>
      <c r="J180" s="20">
        <v>0</v>
      </c>
      <c r="K180" s="34">
        <v>0.9</v>
      </c>
      <c r="L180" s="20">
        <v>1</v>
      </c>
      <c r="M180" s="25"/>
    </row>
    <row r="181" spans="1:13" ht="14.25" customHeight="1" x14ac:dyDescent="0.2">
      <c r="A181" s="22" t="s">
        <v>40</v>
      </c>
      <c r="B181" s="54">
        <v>708</v>
      </c>
      <c r="C181" s="23">
        <v>1</v>
      </c>
      <c r="D181" s="23">
        <v>2</v>
      </c>
      <c r="E181" s="31">
        <v>-71.602537999999996</v>
      </c>
      <c r="F181" s="31">
        <v>-33.050522999999998</v>
      </c>
      <c r="G181" s="34">
        <v>4037.95556640625</v>
      </c>
      <c r="H181" s="20">
        <v>1</v>
      </c>
      <c r="I181" s="20">
        <v>1</v>
      </c>
      <c r="J181" s="20">
        <v>0</v>
      </c>
      <c r="K181" s="34">
        <v>0.05</v>
      </c>
      <c r="L181" s="20">
        <v>1</v>
      </c>
      <c r="M181" s="25"/>
    </row>
    <row r="182" spans="1:13" ht="14.25" customHeight="1" x14ac:dyDescent="0.2">
      <c r="A182" s="22" t="s">
        <v>40</v>
      </c>
      <c r="B182" s="54">
        <v>708</v>
      </c>
      <c r="C182" s="23">
        <v>1</v>
      </c>
      <c r="D182" s="23">
        <v>3</v>
      </c>
      <c r="E182" s="31">
        <v>-71.605708000000007</v>
      </c>
      <c r="F182" s="31">
        <v>-33.047224999999997</v>
      </c>
      <c r="G182" s="34">
        <v>4622.81591796875</v>
      </c>
      <c r="H182" s="20">
        <v>1</v>
      </c>
      <c r="I182" s="20">
        <v>0</v>
      </c>
      <c r="J182" s="20">
        <v>0</v>
      </c>
      <c r="K182" s="34">
        <v>0</v>
      </c>
      <c r="L182" s="20">
        <v>1</v>
      </c>
      <c r="M182" s="25"/>
    </row>
    <row r="183" spans="1:13" ht="14.25" customHeight="1" x14ac:dyDescent="0.2">
      <c r="A183" s="22" t="s">
        <v>40</v>
      </c>
      <c r="B183" s="54">
        <v>708</v>
      </c>
      <c r="C183" s="23">
        <v>1</v>
      </c>
      <c r="D183" s="23">
        <v>4</v>
      </c>
      <c r="E183" s="31">
        <v>-71.617773999999997</v>
      </c>
      <c r="F183" s="31">
        <v>-33.046832000000002</v>
      </c>
      <c r="G183" s="34">
        <v>5754.88720703125</v>
      </c>
      <c r="H183" s="20">
        <v>1</v>
      </c>
      <c r="I183" s="20">
        <v>0</v>
      </c>
      <c r="J183" s="20">
        <v>0</v>
      </c>
      <c r="K183" s="34">
        <v>0</v>
      </c>
      <c r="L183" s="20">
        <v>1</v>
      </c>
      <c r="M183" s="25"/>
    </row>
    <row r="184" spans="1:13" ht="14.25" customHeight="1" x14ac:dyDescent="0.2">
      <c r="A184" s="22" t="s">
        <v>40</v>
      </c>
      <c r="B184" s="54">
        <v>708</v>
      </c>
      <c r="C184" s="23">
        <v>1</v>
      </c>
      <c r="D184" s="23">
        <v>5</v>
      </c>
      <c r="E184" s="31">
        <v>-71.621538999999999</v>
      </c>
      <c r="F184" s="31">
        <v>-33.044263999999998</v>
      </c>
      <c r="G184" s="34">
        <v>6380.3955078125</v>
      </c>
      <c r="H184" s="20">
        <v>1</v>
      </c>
      <c r="I184" s="20">
        <v>0</v>
      </c>
      <c r="J184" s="20">
        <v>0</v>
      </c>
      <c r="K184" s="34">
        <v>0</v>
      </c>
      <c r="L184" s="20">
        <v>1</v>
      </c>
      <c r="M184" s="25"/>
    </row>
    <row r="185" spans="1:13" ht="14.25" customHeight="1" x14ac:dyDescent="0.2">
      <c r="A185" s="22" t="s">
        <v>40</v>
      </c>
      <c r="B185" s="54">
        <v>708</v>
      </c>
      <c r="C185" s="23">
        <v>1</v>
      </c>
      <c r="D185" s="23">
        <v>6</v>
      </c>
      <c r="E185" s="31">
        <v>-71.629643000000002</v>
      </c>
      <c r="F185" s="31">
        <v>-33.035978</v>
      </c>
      <c r="G185" s="34">
        <v>7622.97900390625</v>
      </c>
      <c r="H185" s="20">
        <v>1</v>
      </c>
      <c r="I185" s="20">
        <v>0</v>
      </c>
      <c r="J185" s="20">
        <v>0</v>
      </c>
      <c r="K185" s="34">
        <v>0</v>
      </c>
      <c r="L185" s="20">
        <v>1</v>
      </c>
      <c r="M185" s="25"/>
    </row>
    <row r="186" spans="1:13" ht="14.25" customHeight="1" x14ac:dyDescent="0.2">
      <c r="A186" s="22" t="s">
        <v>40</v>
      </c>
      <c r="B186" s="54">
        <v>708</v>
      </c>
      <c r="C186" s="23">
        <v>1</v>
      </c>
      <c r="D186" s="23">
        <v>7</v>
      </c>
      <c r="E186" s="31">
        <v>-71.633270999999993</v>
      </c>
      <c r="F186" s="31">
        <v>-33.022511000000002</v>
      </c>
      <c r="G186" s="34">
        <v>9386.8935546875</v>
      </c>
      <c r="H186" s="20">
        <v>1</v>
      </c>
      <c r="I186" s="20">
        <v>0</v>
      </c>
      <c r="J186" s="20">
        <v>0</v>
      </c>
      <c r="K186" s="34">
        <v>0</v>
      </c>
      <c r="L186" s="20">
        <v>1</v>
      </c>
      <c r="M186" s="25"/>
    </row>
    <row r="187" spans="1:13" ht="14.25" customHeight="1" x14ac:dyDescent="0.2">
      <c r="A187" s="22" t="s">
        <v>40</v>
      </c>
      <c r="B187" s="54">
        <v>708</v>
      </c>
      <c r="C187" s="23">
        <v>1</v>
      </c>
      <c r="D187" s="23">
        <v>8</v>
      </c>
      <c r="E187" s="31">
        <v>-71.641615000000002</v>
      </c>
      <c r="F187" s="31">
        <v>-33.020530000000001</v>
      </c>
      <c r="G187" s="34">
        <v>10692.080078125</v>
      </c>
      <c r="H187" s="20">
        <v>1</v>
      </c>
      <c r="I187" s="20">
        <v>0</v>
      </c>
      <c r="J187" s="20">
        <v>0</v>
      </c>
      <c r="K187" s="34">
        <v>0</v>
      </c>
      <c r="L187" s="20">
        <v>1</v>
      </c>
      <c r="M187" s="25"/>
    </row>
    <row r="188" spans="1:13" ht="14.25" customHeight="1" x14ac:dyDescent="0.2">
      <c r="A188" s="22" t="s">
        <v>40</v>
      </c>
      <c r="B188" s="54">
        <v>708</v>
      </c>
      <c r="C188" s="23">
        <v>1</v>
      </c>
      <c r="D188" s="23">
        <v>9</v>
      </c>
      <c r="E188" s="31">
        <v>-71.639475000000004</v>
      </c>
      <c r="F188" s="31">
        <v>-33.026758999999998</v>
      </c>
      <c r="G188" s="34">
        <v>11522.9365234375</v>
      </c>
      <c r="H188" s="20">
        <v>1</v>
      </c>
      <c r="I188" s="20">
        <v>0</v>
      </c>
      <c r="J188" s="20">
        <v>0</v>
      </c>
      <c r="K188" s="34">
        <v>0</v>
      </c>
      <c r="L188" s="20">
        <v>1</v>
      </c>
      <c r="M188" s="25"/>
    </row>
    <row r="189" spans="1:13" ht="14.25" customHeight="1" x14ac:dyDescent="0.2">
      <c r="A189" s="22" t="s">
        <v>40</v>
      </c>
      <c r="B189" s="54">
        <v>708</v>
      </c>
      <c r="C189" s="23">
        <v>1</v>
      </c>
      <c r="D189" s="23">
        <v>10</v>
      </c>
      <c r="E189" s="31">
        <v>-71.637905000000003</v>
      </c>
      <c r="F189" s="31">
        <v>-33.031143</v>
      </c>
      <c r="G189" s="34">
        <v>12195.23828125</v>
      </c>
      <c r="H189" s="20">
        <v>1</v>
      </c>
      <c r="I189" s="20">
        <v>0</v>
      </c>
      <c r="J189" s="20">
        <v>0</v>
      </c>
      <c r="K189" s="34">
        <v>0</v>
      </c>
      <c r="L189" s="20">
        <v>1</v>
      </c>
      <c r="M189" s="25"/>
    </row>
    <row r="190" spans="1:13" ht="14.25" customHeight="1" x14ac:dyDescent="0.2">
      <c r="A190" s="22" t="s">
        <v>40</v>
      </c>
      <c r="B190" s="54">
        <v>708</v>
      </c>
      <c r="C190" s="23">
        <v>1</v>
      </c>
      <c r="D190" s="23">
        <v>11</v>
      </c>
      <c r="E190" s="31">
        <v>-71.641194999999996</v>
      </c>
      <c r="F190" s="31">
        <v>-33.032958999999998</v>
      </c>
      <c r="G190" s="34">
        <v>12613.1845703125</v>
      </c>
      <c r="H190" s="20">
        <v>1</v>
      </c>
      <c r="I190" s="20">
        <v>0</v>
      </c>
      <c r="J190" s="20">
        <v>0</v>
      </c>
      <c r="K190" s="34">
        <v>0</v>
      </c>
      <c r="L190" s="20">
        <v>1</v>
      </c>
      <c r="M190" s="25"/>
    </row>
    <row r="191" spans="1:13" ht="14.25" customHeight="1" x14ac:dyDescent="0.2">
      <c r="A191" s="22" t="s">
        <v>40</v>
      </c>
      <c r="B191" s="54">
        <v>708</v>
      </c>
      <c r="C191" s="23">
        <v>1</v>
      </c>
      <c r="D191" s="23">
        <v>12</v>
      </c>
      <c r="E191" s="31">
        <v>-71.648832999999996</v>
      </c>
      <c r="F191" s="31">
        <v>-33.028539000000002</v>
      </c>
      <c r="G191" s="34">
        <v>13502.255859375</v>
      </c>
      <c r="H191" s="20">
        <v>1</v>
      </c>
      <c r="I191" s="20">
        <v>0</v>
      </c>
      <c r="J191" s="20">
        <v>0</v>
      </c>
      <c r="K191" s="34">
        <v>0</v>
      </c>
      <c r="L191" s="20">
        <v>1</v>
      </c>
      <c r="M191" s="25"/>
    </row>
    <row r="192" spans="1:13" ht="14.25" customHeight="1" x14ac:dyDescent="0.2">
      <c r="A192" s="22" t="s">
        <v>40</v>
      </c>
      <c r="B192" s="54">
        <v>708</v>
      </c>
      <c r="C192" s="23">
        <v>1</v>
      </c>
      <c r="D192" s="23">
        <v>13</v>
      </c>
      <c r="E192" s="31">
        <v>-71.651526000000004</v>
      </c>
      <c r="F192" s="31">
        <v>-33.029797000000002</v>
      </c>
      <c r="G192" s="34">
        <v>13862.171875</v>
      </c>
      <c r="H192" s="20">
        <v>1</v>
      </c>
      <c r="I192" s="20">
        <v>0</v>
      </c>
      <c r="J192" s="20">
        <v>0</v>
      </c>
      <c r="K192" s="34">
        <v>0</v>
      </c>
      <c r="L192" s="20">
        <v>1</v>
      </c>
      <c r="M192" s="25"/>
    </row>
    <row r="193" spans="1:13" ht="14.25" customHeight="1" x14ac:dyDescent="0.2">
      <c r="A193" s="22" t="s">
        <v>40</v>
      </c>
      <c r="B193" s="54">
        <v>708</v>
      </c>
      <c r="C193" s="23">
        <v>1</v>
      </c>
      <c r="D193" s="23">
        <v>14</v>
      </c>
      <c r="E193" s="31">
        <v>-71.647558000000004</v>
      </c>
      <c r="F193" s="31">
        <v>-33.031018000000003</v>
      </c>
      <c r="G193" s="34">
        <v>14435.8408203125</v>
      </c>
      <c r="H193" s="20">
        <v>1</v>
      </c>
      <c r="I193" s="20">
        <v>0</v>
      </c>
      <c r="J193" s="20">
        <v>0</v>
      </c>
      <c r="K193" s="34">
        <v>0</v>
      </c>
      <c r="L193" s="20">
        <v>1</v>
      </c>
      <c r="M193" s="25"/>
    </row>
    <row r="194" spans="1:13" ht="14.25" customHeight="1" x14ac:dyDescent="0.2">
      <c r="A194" s="22" t="s">
        <v>40</v>
      </c>
      <c r="B194" s="54">
        <v>708</v>
      </c>
      <c r="C194" s="23">
        <v>1</v>
      </c>
      <c r="D194" s="23">
        <v>15</v>
      </c>
      <c r="E194" s="31">
        <v>-71.643646000000004</v>
      </c>
      <c r="F194" s="31">
        <v>-33.036588999999999</v>
      </c>
      <c r="G194" s="34">
        <v>15289.529296875</v>
      </c>
      <c r="H194" s="20">
        <v>1</v>
      </c>
      <c r="I194" s="20">
        <v>0</v>
      </c>
      <c r="J194" s="20">
        <v>0</v>
      </c>
      <c r="K194" s="34">
        <v>0</v>
      </c>
      <c r="L194" s="20">
        <v>1</v>
      </c>
      <c r="M194" s="25"/>
    </row>
    <row r="195" spans="1:13" ht="14.25" customHeight="1" x14ac:dyDescent="0.2">
      <c r="A195" s="22" t="s">
        <v>40</v>
      </c>
      <c r="B195" s="54">
        <v>708</v>
      </c>
      <c r="C195" s="23">
        <v>1</v>
      </c>
      <c r="D195" s="23">
        <v>16</v>
      </c>
      <c r="E195" s="31">
        <v>-71.646030999999994</v>
      </c>
      <c r="F195" s="31">
        <v>-33.042172000000001</v>
      </c>
      <c r="G195" s="34">
        <v>15978.419921875</v>
      </c>
      <c r="H195" s="20">
        <v>1</v>
      </c>
      <c r="I195" s="20">
        <v>0</v>
      </c>
      <c r="J195" s="20">
        <v>0</v>
      </c>
      <c r="K195" s="34">
        <v>0</v>
      </c>
      <c r="L195" s="20">
        <v>1</v>
      </c>
      <c r="M195" s="25"/>
    </row>
    <row r="196" spans="1:13" ht="14.25" customHeight="1" x14ac:dyDescent="0.2">
      <c r="A196" s="22" t="s">
        <v>40</v>
      </c>
      <c r="B196" s="54">
        <v>708</v>
      </c>
      <c r="C196" s="23">
        <v>1</v>
      </c>
      <c r="D196" s="23">
        <v>17</v>
      </c>
      <c r="E196" s="31">
        <v>-71.650040000000004</v>
      </c>
      <c r="F196" s="31">
        <v>-33.045371000000003</v>
      </c>
      <c r="G196" s="34">
        <v>16585.591796875</v>
      </c>
      <c r="H196" s="20">
        <v>1</v>
      </c>
      <c r="I196" s="20">
        <v>0</v>
      </c>
      <c r="J196" s="20">
        <v>0</v>
      </c>
      <c r="K196" s="34">
        <v>0</v>
      </c>
      <c r="L196" s="20">
        <v>1</v>
      </c>
      <c r="M196" s="25"/>
    </row>
    <row r="197" spans="1:13" ht="14.25" customHeight="1" x14ac:dyDescent="0.2">
      <c r="A197" s="22" t="s">
        <v>40</v>
      </c>
      <c r="B197" s="54">
        <v>708</v>
      </c>
      <c r="C197" s="23">
        <v>1</v>
      </c>
      <c r="D197" s="23">
        <v>18</v>
      </c>
      <c r="E197" s="31">
        <v>-71.649173000000005</v>
      </c>
      <c r="F197" s="31">
        <v>-33.050466</v>
      </c>
      <c r="G197" s="34">
        <v>17299.828125</v>
      </c>
      <c r="H197" s="20">
        <v>1</v>
      </c>
      <c r="I197" s="20">
        <v>0</v>
      </c>
      <c r="J197" s="20">
        <v>0</v>
      </c>
      <c r="K197" s="34">
        <v>0</v>
      </c>
      <c r="L197" s="20">
        <v>1</v>
      </c>
      <c r="M197" s="25"/>
    </row>
    <row r="198" spans="1:13" ht="14.25" customHeight="1" x14ac:dyDescent="0.2">
      <c r="A198" s="22" t="s">
        <v>40</v>
      </c>
      <c r="B198" s="54">
        <v>708</v>
      </c>
      <c r="C198" s="23">
        <v>1</v>
      </c>
      <c r="D198" s="23">
        <v>19</v>
      </c>
      <c r="E198" s="31">
        <v>-71.645577000000003</v>
      </c>
      <c r="F198" s="31">
        <v>-33.054049999999997</v>
      </c>
      <c r="G198" s="34">
        <v>17893.66015625</v>
      </c>
      <c r="H198" s="20">
        <v>1</v>
      </c>
      <c r="I198" s="20">
        <v>1</v>
      </c>
      <c r="J198" s="20">
        <v>0</v>
      </c>
      <c r="K198" s="34">
        <v>0.05</v>
      </c>
      <c r="L198" s="20">
        <v>1</v>
      </c>
      <c r="M198" s="25"/>
    </row>
  </sheetData>
  <mergeCells count="9">
    <mergeCell ref="A2:M2"/>
    <mergeCell ref="F6:G6"/>
    <mergeCell ref="H6:L6"/>
    <mergeCell ref="F7:G7"/>
    <mergeCell ref="H7:L7"/>
    <mergeCell ref="A6:B6"/>
    <mergeCell ref="A7:B7"/>
    <mergeCell ref="C6:E6"/>
    <mergeCell ref="C7:E7"/>
  </mergeCells>
  <pageMargins left="0.7" right="0.7" top="0.75" bottom="0.75" header="0.3" footer="0.3"/>
  <pageSetup paperSize="169" scale="92" fitToHeight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3"/>
  <sheetViews>
    <sheetView topLeftCell="A4" workbookViewId="0">
      <selection activeCell="E15" sqref="E15"/>
    </sheetView>
  </sheetViews>
  <sheetFormatPr baseColWidth="10" defaultRowHeight="15" x14ac:dyDescent="0.25"/>
  <cols>
    <col min="1" max="1" width="5.7109375" style="7" customWidth="1"/>
    <col min="2" max="3" width="9.140625" style="7" customWidth="1"/>
    <col min="4" max="4" width="15.5703125" style="7" customWidth="1"/>
    <col min="5" max="7" width="16.28515625" style="7" customWidth="1"/>
    <col min="8" max="8" width="11.7109375" style="7" customWidth="1"/>
    <col min="9" max="9" width="36.140625" bestFit="1" customWidth="1"/>
    <col min="10" max="10" width="6.140625" bestFit="1" customWidth="1"/>
  </cols>
  <sheetData>
    <row r="1" spans="1:9" x14ac:dyDescent="0.25">
      <c r="A1"/>
      <c r="B1"/>
      <c r="C1"/>
      <c r="D1"/>
      <c r="E1"/>
      <c r="F1"/>
      <c r="G1"/>
      <c r="H1"/>
    </row>
    <row r="2" spans="1:9" ht="16.5" x14ac:dyDescent="0.25">
      <c r="A2" s="75" t="str">
        <f>"HORAS DE PASADA PROGRAMADA DE LA UNIDAD DE NEGOCIO ("&amp;A7&amp;" - "&amp;C7&amp;")"</f>
        <v>HORAS DE PASADA PROGRAMADA DE LA UNIDAD DE NEGOCIO (UN07 - NORMAL)</v>
      </c>
      <c r="B2" s="75"/>
      <c r="C2" s="75"/>
      <c r="D2" s="75"/>
      <c r="E2" s="75"/>
      <c r="F2" s="75"/>
      <c r="G2" s="75"/>
      <c r="H2" s="75"/>
    </row>
    <row r="3" spans="1:9" x14ac:dyDescent="0.25">
      <c r="A3"/>
      <c r="B3"/>
      <c r="C3"/>
      <c r="D3"/>
      <c r="E3"/>
      <c r="F3"/>
      <c r="G3"/>
      <c r="H3"/>
    </row>
    <row r="4" spans="1:9" s="8" customFormat="1" x14ac:dyDescent="0.25">
      <c r="A4" s="8" t="s">
        <v>31</v>
      </c>
    </row>
    <row r="5" spans="1:9" x14ac:dyDescent="0.25">
      <c r="A5"/>
      <c r="B5"/>
      <c r="C5"/>
      <c r="D5"/>
      <c r="E5"/>
      <c r="F5"/>
      <c r="G5"/>
      <c r="H5"/>
    </row>
    <row r="6" spans="1:9" x14ac:dyDescent="0.25">
      <c r="A6" s="82" t="s">
        <v>13</v>
      </c>
      <c r="B6" s="83"/>
      <c r="C6" s="82" t="s">
        <v>28</v>
      </c>
      <c r="D6" s="87"/>
      <c r="E6" s="14" t="s">
        <v>34</v>
      </c>
      <c r="F6" s="14" t="s">
        <v>35</v>
      </c>
      <c r="G6"/>
      <c r="H6"/>
    </row>
    <row r="7" spans="1:9" x14ac:dyDescent="0.25">
      <c r="A7" s="84" t="str">
        <f>+TAPA!D11</f>
        <v>UN07</v>
      </c>
      <c r="B7" s="85"/>
      <c r="C7" s="84" t="str">
        <f>+TAPA!B16</f>
        <v>NORMAL</v>
      </c>
      <c r="D7" s="88"/>
      <c r="E7" s="40">
        <f>+TAPA!C16</f>
        <v>44265</v>
      </c>
      <c r="F7" s="40">
        <f>+TAPA!D16</f>
        <v>44439</v>
      </c>
      <c r="G7"/>
      <c r="H7"/>
    </row>
    <row r="8" spans="1:9" x14ac:dyDescent="0.25">
      <c r="A8"/>
      <c r="B8"/>
      <c r="C8"/>
      <c r="D8"/>
      <c r="E8"/>
      <c r="F8"/>
      <c r="G8"/>
      <c r="H8"/>
    </row>
    <row r="9" spans="1:9" s="8" customFormat="1" x14ac:dyDescent="0.25">
      <c r="A9" s="8" t="s">
        <v>30</v>
      </c>
    </row>
    <row r="10" spans="1:9" ht="27" customHeight="1" x14ac:dyDescent="0.25"/>
    <row r="11" spans="1:9" ht="53.25" customHeight="1" x14ac:dyDescent="0.25">
      <c r="A11" s="51" t="s">
        <v>13</v>
      </c>
      <c r="B11" s="52" t="s">
        <v>1</v>
      </c>
      <c r="C11" s="52" t="s">
        <v>2</v>
      </c>
      <c r="D11" s="52" t="s">
        <v>14</v>
      </c>
      <c r="E11" s="52" t="s">
        <v>15</v>
      </c>
      <c r="F11" s="52" t="s">
        <v>16</v>
      </c>
      <c r="G11" s="53" t="s">
        <v>17</v>
      </c>
      <c r="H11" s="53" t="s">
        <v>18</v>
      </c>
    </row>
    <row r="12" spans="1:9" s="42" customFormat="1" ht="14.25" customHeight="1" x14ac:dyDescent="0.25">
      <c r="A12" s="67" t="s">
        <v>40</v>
      </c>
      <c r="B12" s="68">
        <v>701</v>
      </c>
      <c r="C12" s="69">
        <v>0</v>
      </c>
      <c r="D12" s="69">
        <v>1</v>
      </c>
      <c r="E12" s="66" t="s">
        <v>66</v>
      </c>
      <c r="F12" s="66" t="s">
        <v>69</v>
      </c>
      <c r="G12" s="66" t="s">
        <v>61</v>
      </c>
      <c r="H12" s="43" t="s">
        <v>62</v>
      </c>
      <c r="I12"/>
    </row>
    <row r="13" spans="1:9" x14ac:dyDescent="0.25">
      <c r="A13" s="67" t="s">
        <v>40</v>
      </c>
      <c r="B13" s="68">
        <v>705</v>
      </c>
      <c r="C13" s="69">
        <v>0</v>
      </c>
      <c r="D13" s="69">
        <v>1</v>
      </c>
      <c r="E13" s="66" t="s">
        <v>61</v>
      </c>
      <c r="F13" s="66" t="s">
        <v>70</v>
      </c>
      <c r="G13" s="66" t="s">
        <v>61</v>
      </c>
      <c r="H13" s="43" t="s">
        <v>62</v>
      </c>
    </row>
  </sheetData>
  <mergeCells count="5">
    <mergeCell ref="A7:B7"/>
    <mergeCell ref="C6:D6"/>
    <mergeCell ref="C7:D7"/>
    <mergeCell ref="A6:B6"/>
    <mergeCell ref="A2:H2"/>
  </mergeCells>
  <pageMargins left="0.7" right="0.7" top="0.75" bottom="0.75" header="0.3" footer="0.3"/>
  <pageSetup paperSize="169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workbookViewId="0">
      <selection activeCell="F19" sqref="F19"/>
    </sheetView>
  </sheetViews>
  <sheetFormatPr baseColWidth="10" defaultColWidth="11.42578125" defaultRowHeight="11.25" x14ac:dyDescent="0.2"/>
  <cols>
    <col min="1" max="1" width="13.5703125" style="2" bestFit="1" customWidth="1"/>
    <col min="2" max="2" width="6.28515625" style="2" bestFit="1" customWidth="1"/>
    <col min="3" max="3" width="8.42578125" style="2" bestFit="1" customWidth="1"/>
    <col min="4" max="4" width="17.5703125" style="2" bestFit="1" customWidth="1"/>
    <col min="5" max="5" width="15.42578125" style="2" customWidth="1"/>
    <col min="6" max="6" width="9.140625" style="2" customWidth="1"/>
    <col min="7" max="7" width="8.28515625" style="2" customWidth="1"/>
    <col min="8" max="8" width="17.5703125" style="2" bestFit="1" customWidth="1"/>
    <col min="9" max="9" width="8.85546875" style="2" bestFit="1" customWidth="1"/>
    <col min="10" max="10" width="5.85546875" style="2" bestFit="1" customWidth="1"/>
    <col min="11" max="11" width="6.28515625" style="2" bestFit="1" customWidth="1"/>
    <col min="12" max="12" width="11.42578125" style="2"/>
    <col min="13" max="13" width="6.140625" style="2" bestFit="1" customWidth="1"/>
    <col min="14" max="15" width="11.42578125" style="2"/>
    <col min="16" max="16" width="9.5703125" style="2" bestFit="1" customWidth="1"/>
    <col min="17" max="17" width="6.28515625" style="2" bestFit="1" customWidth="1"/>
    <col min="18" max="18" width="13.5703125" style="2" bestFit="1" customWidth="1"/>
    <col min="19" max="19" width="13" style="2" bestFit="1" customWidth="1"/>
    <col min="20" max="20" width="11.42578125" style="2"/>
    <col min="21" max="21" width="9.5703125" style="2" bestFit="1" customWidth="1"/>
    <col min="22" max="22" width="8.5703125" style="2" bestFit="1" customWidth="1"/>
    <col min="23" max="23" width="13" style="2" bestFit="1" customWidth="1"/>
    <col min="24" max="24" width="11.42578125" style="2"/>
    <col min="25" max="25" width="9.5703125" style="2" bestFit="1" customWidth="1"/>
    <col min="26" max="26" width="13.5703125" style="2" bestFit="1" customWidth="1"/>
    <col min="27" max="27" width="17.42578125" style="2" bestFit="1" customWidth="1"/>
    <col min="28" max="16384" width="11.42578125" style="2"/>
  </cols>
  <sheetData>
    <row r="1" spans="1:27" x14ac:dyDescent="0.2">
      <c r="A1" s="49" t="s">
        <v>0</v>
      </c>
      <c r="B1" s="49" t="s">
        <v>1</v>
      </c>
      <c r="C1" s="49" t="s">
        <v>2</v>
      </c>
      <c r="D1" s="44" t="s">
        <v>53</v>
      </c>
      <c r="E1" s="2" t="s">
        <v>50</v>
      </c>
      <c r="F1" s="2" t="s">
        <v>51</v>
      </c>
      <c r="G1" s="2" t="s">
        <v>52</v>
      </c>
      <c r="H1" s="2" t="s">
        <v>49</v>
      </c>
      <c r="J1" s="2" t="s">
        <v>54</v>
      </c>
      <c r="K1" s="2" t="s">
        <v>1</v>
      </c>
      <c r="L1" s="2" t="s">
        <v>55</v>
      </c>
      <c r="M1" s="2" t="s">
        <v>56</v>
      </c>
      <c r="N1" s="2" t="s">
        <v>57</v>
      </c>
      <c r="P1" s="49" t="s">
        <v>54</v>
      </c>
      <c r="Q1" s="49" t="s">
        <v>1</v>
      </c>
      <c r="R1" s="49" t="s">
        <v>55</v>
      </c>
      <c r="S1" s="2" t="s">
        <v>59</v>
      </c>
      <c r="U1" s="49" t="s">
        <v>54</v>
      </c>
      <c r="V1" s="49" t="s">
        <v>1</v>
      </c>
      <c r="W1" s="2" t="s">
        <v>59</v>
      </c>
      <c r="Y1" s="49" t="s">
        <v>54</v>
      </c>
      <c r="Z1" s="49" t="s">
        <v>55</v>
      </c>
      <c r="AA1" s="2" t="s">
        <v>60</v>
      </c>
    </row>
    <row r="2" spans="1:27" x14ac:dyDescent="0.2">
      <c r="A2" s="45" t="s">
        <v>40</v>
      </c>
      <c r="B2" s="2">
        <v>701</v>
      </c>
      <c r="C2" s="46">
        <v>0</v>
      </c>
      <c r="D2" s="47">
        <v>14</v>
      </c>
      <c r="E2" s="48">
        <v>14</v>
      </c>
      <c r="F2" s="48">
        <v>3</v>
      </c>
      <c r="G2" s="48">
        <v>1</v>
      </c>
      <c r="H2" s="48">
        <v>1</v>
      </c>
      <c r="I2" s="2" t="b">
        <f>D2=E2</f>
        <v>1</v>
      </c>
      <c r="J2" s="2" t="str">
        <f>+A2</f>
        <v>UN07</v>
      </c>
      <c r="K2" s="2" t="str">
        <f>+LEFT(B2,3)</f>
        <v>701</v>
      </c>
      <c r="L2" s="2" t="str">
        <f>+IF(OR(RIGHT(B2,1)="D",RIGHT(B2,1)="c",RIGHT(B2,1)="Y"),"Variante","Troncal")</f>
        <v>Troncal</v>
      </c>
      <c r="M2" s="2">
        <f>+C2</f>
        <v>0</v>
      </c>
      <c r="N2" s="2">
        <f>+IF(B2=B1,"",1)</f>
        <v>1</v>
      </c>
      <c r="P2" s="2" t="s">
        <v>40</v>
      </c>
      <c r="Q2" s="2" t="s">
        <v>41</v>
      </c>
      <c r="R2" s="2" t="s">
        <v>58</v>
      </c>
      <c r="S2" s="50">
        <v>2</v>
      </c>
      <c r="U2" s="2" t="s">
        <v>40</v>
      </c>
      <c r="V2" s="2" t="s">
        <v>41</v>
      </c>
      <c r="W2" s="50">
        <v>2</v>
      </c>
      <c r="Y2" s="2" t="s">
        <v>40</v>
      </c>
      <c r="Z2" s="2" t="s">
        <v>58</v>
      </c>
      <c r="AA2" s="50">
        <v>7</v>
      </c>
    </row>
    <row r="3" spans="1:27" x14ac:dyDescent="0.2">
      <c r="A3" s="45" t="s">
        <v>40</v>
      </c>
      <c r="B3" s="2">
        <v>701</v>
      </c>
      <c r="C3" s="46">
        <v>1</v>
      </c>
      <c r="D3" s="47">
        <v>14</v>
      </c>
      <c r="E3" s="48">
        <v>14</v>
      </c>
      <c r="F3" s="48">
        <v>3</v>
      </c>
      <c r="G3" s="48">
        <v>0</v>
      </c>
      <c r="H3" s="48">
        <v>1</v>
      </c>
      <c r="I3" s="2" t="b">
        <f t="shared" ref="I3:I15" si="0">D3=E3</f>
        <v>1</v>
      </c>
      <c r="J3" s="2" t="str">
        <f t="shared" ref="J3:J15" si="1">+A3</f>
        <v>UN07</v>
      </c>
      <c r="K3" s="2" t="str">
        <f t="shared" ref="K3:K15" si="2">+LEFT(B3,3)</f>
        <v>701</v>
      </c>
      <c r="L3" s="2" t="str">
        <f t="shared" ref="L3:L15" si="3">+IF(OR(RIGHT(B3,1)="D",RIGHT(B3,1)="c",RIGHT(B3,1)="Y"),"Variante","Troncal")</f>
        <v>Troncal</v>
      </c>
      <c r="M3" s="2">
        <f t="shared" ref="M3:M15" si="4">+C3</f>
        <v>1</v>
      </c>
      <c r="N3" s="2" t="str">
        <f t="shared" ref="N3:N15" si="5">+IF(B3=B2,"",1)</f>
        <v/>
      </c>
      <c r="P3" s="2" t="s">
        <v>40</v>
      </c>
      <c r="Q3" s="2" t="s">
        <v>42</v>
      </c>
      <c r="R3" s="2" t="s">
        <v>58</v>
      </c>
      <c r="S3" s="50">
        <v>2</v>
      </c>
      <c r="U3" s="2" t="s">
        <v>40</v>
      </c>
      <c r="V3" s="2" t="s">
        <v>42</v>
      </c>
      <c r="W3" s="50">
        <v>2</v>
      </c>
      <c r="Y3" s="2" t="s">
        <v>48</v>
      </c>
      <c r="AA3" s="50">
        <v>7</v>
      </c>
    </row>
    <row r="4" spans="1:27" ht="15" x14ac:dyDescent="0.25">
      <c r="A4" s="45" t="s">
        <v>40</v>
      </c>
      <c r="B4" s="2">
        <v>702</v>
      </c>
      <c r="C4" s="46">
        <v>0</v>
      </c>
      <c r="D4" s="47">
        <v>13</v>
      </c>
      <c r="E4" s="48">
        <v>13</v>
      </c>
      <c r="F4" s="48">
        <v>3</v>
      </c>
      <c r="G4" s="48">
        <v>0</v>
      </c>
      <c r="H4" s="48">
        <v>1</v>
      </c>
      <c r="I4" s="2" t="b">
        <f t="shared" si="0"/>
        <v>1</v>
      </c>
      <c r="J4" s="2" t="str">
        <f t="shared" si="1"/>
        <v>UN07</v>
      </c>
      <c r="K4" s="2" t="str">
        <f t="shared" si="2"/>
        <v>702</v>
      </c>
      <c r="L4" s="2" t="str">
        <f t="shared" si="3"/>
        <v>Troncal</v>
      </c>
      <c r="M4" s="2">
        <f t="shared" si="4"/>
        <v>0</v>
      </c>
      <c r="N4" s="2">
        <f t="shared" si="5"/>
        <v>1</v>
      </c>
      <c r="P4" s="2" t="s">
        <v>40</v>
      </c>
      <c r="Q4" s="2" t="s">
        <v>43</v>
      </c>
      <c r="R4" s="2" t="s">
        <v>58</v>
      </c>
      <c r="S4" s="50">
        <v>2</v>
      </c>
      <c r="U4" s="2" t="s">
        <v>40</v>
      </c>
      <c r="V4" s="2" t="s">
        <v>43</v>
      </c>
      <c r="W4" s="50">
        <v>2</v>
      </c>
      <c r="Y4"/>
      <c r="Z4"/>
      <c r="AA4"/>
    </row>
    <row r="5" spans="1:27" x14ac:dyDescent="0.2">
      <c r="A5" s="45" t="s">
        <v>40</v>
      </c>
      <c r="B5" s="2">
        <v>702</v>
      </c>
      <c r="C5" s="46">
        <v>1</v>
      </c>
      <c r="D5" s="47">
        <v>13</v>
      </c>
      <c r="E5" s="48">
        <v>13</v>
      </c>
      <c r="F5" s="48">
        <v>3</v>
      </c>
      <c r="G5" s="48">
        <v>0</v>
      </c>
      <c r="H5" s="48">
        <v>1</v>
      </c>
      <c r="I5" s="2" t="b">
        <f t="shared" si="0"/>
        <v>1</v>
      </c>
      <c r="J5" s="2" t="str">
        <f t="shared" si="1"/>
        <v>UN07</v>
      </c>
      <c r="K5" s="2" t="str">
        <f t="shared" si="2"/>
        <v>702</v>
      </c>
      <c r="L5" s="2" t="str">
        <f t="shared" si="3"/>
        <v>Troncal</v>
      </c>
      <c r="M5" s="2">
        <f t="shared" si="4"/>
        <v>1</v>
      </c>
      <c r="N5" s="2" t="str">
        <f t="shared" si="5"/>
        <v/>
      </c>
      <c r="P5" s="2" t="s">
        <v>40</v>
      </c>
      <c r="Q5" s="2" t="s">
        <v>44</v>
      </c>
      <c r="R5" s="2" t="s">
        <v>58</v>
      </c>
      <c r="S5" s="50">
        <v>2</v>
      </c>
      <c r="U5" s="2" t="s">
        <v>40</v>
      </c>
      <c r="V5" s="2" t="s">
        <v>44</v>
      </c>
      <c r="W5" s="50">
        <v>2</v>
      </c>
    </row>
    <row r="6" spans="1:27" x14ac:dyDescent="0.2">
      <c r="A6" s="45" t="s">
        <v>40</v>
      </c>
      <c r="B6" s="2">
        <v>703</v>
      </c>
      <c r="C6" s="46">
        <v>0</v>
      </c>
      <c r="D6" s="47">
        <v>10</v>
      </c>
      <c r="E6" s="48">
        <v>10</v>
      </c>
      <c r="F6" s="48">
        <v>3</v>
      </c>
      <c r="G6" s="48">
        <v>0</v>
      </c>
      <c r="H6" s="48">
        <v>1</v>
      </c>
      <c r="I6" s="2" t="b">
        <f t="shared" si="0"/>
        <v>1</v>
      </c>
      <c r="J6" s="2" t="str">
        <f t="shared" si="1"/>
        <v>UN07</v>
      </c>
      <c r="K6" s="2" t="str">
        <f t="shared" si="2"/>
        <v>703</v>
      </c>
      <c r="L6" s="2" t="str">
        <f t="shared" si="3"/>
        <v>Troncal</v>
      </c>
      <c r="M6" s="2">
        <f t="shared" si="4"/>
        <v>0</v>
      </c>
      <c r="N6" s="2">
        <f t="shared" si="5"/>
        <v>1</v>
      </c>
      <c r="P6" s="2" t="s">
        <v>40</v>
      </c>
      <c r="Q6" s="2" t="s">
        <v>45</v>
      </c>
      <c r="R6" s="2" t="s">
        <v>58</v>
      </c>
      <c r="S6" s="50">
        <v>2</v>
      </c>
      <c r="U6" s="2" t="s">
        <v>40</v>
      </c>
      <c r="V6" s="2" t="s">
        <v>45</v>
      </c>
      <c r="W6" s="50">
        <v>2</v>
      </c>
    </row>
    <row r="7" spans="1:27" x14ac:dyDescent="0.2">
      <c r="A7" s="45" t="s">
        <v>40</v>
      </c>
      <c r="B7" s="2">
        <v>703</v>
      </c>
      <c r="C7" s="46">
        <v>1</v>
      </c>
      <c r="D7" s="47">
        <v>9</v>
      </c>
      <c r="E7" s="48">
        <v>9</v>
      </c>
      <c r="F7" s="48">
        <v>3</v>
      </c>
      <c r="G7" s="48">
        <v>0</v>
      </c>
      <c r="H7" s="48">
        <v>1</v>
      </c>
      <c r="I7" s="2" t="b">
        <f t="shared" si="0"/>
        <v>1</v>
      </c>
      <c r="J7" s="2" t="str">
        <f t="shared" si="1"/>
        <v>UN07</v>
      </c>
      <c r="K7" s="2" t="str">
        <f t="shared" si="2"/>
        <v>703</v>
      </c>
      <c r="L7" s="2" t="str">
        <f t="shared" si="3"/>
        <v>Troncal</v>
      </c>
      <c r="M7" s="2">
        <f t="shared" si="4"/>
        <v>1</v>
      </c>
      <c r="N7" s="2" t="str">
        <f t="shared" si="5"/>
        <v/>
      </c>
      <c r="P7" s="2" t="s">
        <v>40</v>
      </c>
      <c r="Q7" s="2" t="s">
        <v>46</v>
      </c>
      <c r="R7" s="2" t="s">
        <v>58</v>
      </c>
      <c r="S7" s="50">
        <v>2</v>
      </c>
      <c r="U7" s="2" t="s">
        <v>40</v>
      </c>
      <c r="V7" s="2" t="s">
        <v>46</v>
      </c>
      <c r="W7" s="50">
        <v>2</v>
      </c>
    </row>
    <row r="8" spans="1:27" x14ac:dyDescent="0.2">
      <c r="A8" s="45" t="s">
        <v>40</v>
      </c>
      <c r="B8" s="2">
        <v>704</v>
      </c>
      <c r="C8" s="46">
        <v>0</v>
      </c>
      <c r="D8" s="47">
        <v>12</v>
      </c>
      <c r="E8" s="48">
        <v>12</v>
      </c>
      <c r="F8" s="48">
        <v>3</v>
      </c>
      <c r="G8" s="48">
        <v>0</v>
      </c>
      <c r="H8" s="48">
        <v>1</v>
      </c>
      <c r="I8" s="2" t="b">
        <f t="shared" si="0"/>
        <v>1</v>
      </c>
      <c r="J8" s="2" t="str">
        <f t="shared" si="1"/>
        <v>UN07</v>
      </c>
      <c r="K8" s="2" t="str">
        <f t="shared" si="2"/>
        <v>704</v>
      </c>
      <c r="L8" s="2" t="str">
        <f t="shared" si="3"/>
        <v>Troncal</v>
      </c>
      <c r="M8" s="2">
        <f t="shared" si="4"/>
        <v>0</v>
      </c>
      <c r="N8" s="2">
        <f t="shared" si="5"/>
        <v>1</v>
      </c>
      <c r="P8" s="2" t="s">
        <v>40</v>
      </c>
      <c r="Q8" s="2" t="s">
        <v>47</v>
      </c>
      <c r="R8" s="2" t="s">
        <v>58</v>
      </c>
      <c r="S8" s="50">
        <v>2</v>
      </c>
      <c r="U8" s="2" t="s">
        <v>40</v>
      </c>
      <c r="V8" s="2" t="s">
        <v>47</v>
      </c>
      <c r="W8" s="50">
        <v>2</v>
      </c>
    </row>
    <row r="9" spans="1:27" x14ac:dyDescent="0.2">
      <c r="A9" s="45" t="s">
        <v>40</v>
      </c>
      <c r="B9" s="2">
        <v>704</v>
      </c>
      <c r="C9" s="46">
        <v>1</v>
      </c>
      <c r="D9" s="47">
        <v>11</v>
      </c>
      <c r="E9" s="48">
        <v>11</v>
      </c>
      <c r="F9" s="48">
        <v>3</v>
      </c>
      <c r="G9" s="48">
        <v>0</v>
      </c>
      <c r="H9" s="48">
        <v>1</v>
      </c>
      <c r="I9" s="2" t="b">
        <f t="shared" si="0"/>
        <v>1</v>
      </c>
      <c r="J9" s="2" t="str">
        <f t="shared" si="1"/>
        <v>UN07</v>
      </c>
      <c r="K9" s="2" t="str">
        <f t="shared" si="2"/>
        <v>704</v>
      </c>
      <c r="L9" s="2" t="str">
        <f t="shared" si="3"/>
        <v>Troncal</v>
      </c>
      <c r="M9" s="2">
        <f t="shared" si="4"/>
        <v>1</v>
      </c>
      <c r="N9" s="2" t="str">
        <f t="shared" si="5"/>
        <v/>
      </c>
      <c r="P9" s="2" t="s">
        <v>48</v>
      </c>
      <c r="S9" s="50">
        <v>14</v>
      </c>
      <c r="U9" s="2" t="s">
        <v>48</v>
      </c>
      <c r="W9" s="50">
        <v>14</v>
      </c>
    </row>
    <row r="10" spans="1:27" ht="15" x14ac:dyDescent="0.25">
      <c r="A10" s="45" t="s">
        <v>40</v>
      </c>
      <c r="B10" s="2">
        <v>705</v>
      </c>
      <c r="C10" s="46">
        <v>0</v>
      </c>
      <c r="D10" s="47">
        <v>15</v>
      </c>
      <c r="E10" s="48">
        <v>15</v>
      </c>
      <c r="F10" s="48">
        <v>3</v>
      </c>
      <c r="G10" s="48">
        <v>1</v>
      </c>
      <c r="H10" s="48">
        <v>1</v>
      </c>
      <c r="I10" s="2" t="b">
        <f t="shared" si="0"/>
        <v>1</v>
      </c>
      <c r="J10" s="2" t="str">
        <f t="shared" si="1"/>
        <v>UN07</v>
      </c>
      <c r="K10" s="2" t="str">
        <f t="shared" si="2"/>
        <v>705</v>
      </c>
      <c r="L10" s="2" t="str">
        <f t="shared" si="3"/>
        <v>Troncal</v>
      </c>
      <c r="M10" s="2">
        <f t="shared" si="4"/>
        <v>0</v>
      </c>
      <c r="N10" s="2">
        <f t="shared" si="5"/>
        <v>1</v>
      </c>
      <c r="P10"/>
      <c r="Q10"/>
      <c r="R10"/>
      <c r="S10"/>
      <c r="U10"/>
      <c r="V10"/>
      <c r="W10"/>
    </row>
    <row r="11" spans="1:27" x14ac:dyDescent="0.2">
      <c r="A11" s="45" t="s">
        <v>40</v>
      </c>
      <c r="B11" s="2">
        <v>705</v>
      </c>
      <c r="C11" s="46">
        <v>1</v>
      </c>
      <c r="D11" s="47">
        <v>15</v>
      </c>
      <c r="E11" s="48">
        <v>15</v>
      </c>
      <c r="F11" s="48">
        <v>3</v>
      </c>
      <c r="G11" s="48">
        <v>0</v>
      </c>
      <c r="H11" s="48">
        <v>1</v>
      </c>
      <c r="I11" s="2" t="b">
        <f t="shared" si="0"/>
        <v>1</v>
      </c>
      <c r="J11" s="2" t="str">
        <f t="shared" si="1"/>
        <v>UN07</v>
      </c>
      <c r="K11" s="2" t="str">
        <f t="shared" si="2"/>
        <v>705</v>
      </c>
      <c r="L11" s="2" t="str">
        <f t="shared" si="3"/>
        <v>Troncal</v>
      </c>
      <c r="M11" s="2">
        <f t="shared" si="4"/>
        <v>1</v>
      </c>
      <c r="N11" s="2" t="str">
        <f t="shared" si="5"/>
        <v/>
      </c>
    </row>
    <row r="12" spans="1:27" x14ac:dyDescent="0.2">
      <c r="A12" s="45" t="s">
        <v>40</v>
      </c>
      <c r="B12" s="2">
        <v>706</v>
      </c>
      <c r="C12" s="46">
        <v>0</v>
      </c>
      <c r="D12" s="47">
        <v>11</v>
      </c>
      <c r="E12" s="48">
        <v>11</v>
      </c>
      <c r="F12" s="48">
        <v>3</v>
      </c>
      <c r="G12" s="48">
        <v>0</v>
      </c>
      <c r="H12" s="48">
        <v>1</v>
      </c>
      <c r="I12" s="2" t="b">
        <f t="shared" si="0"/>
        <v>1</v>
      </c>
      <c r="J12" s="2" t="str">
        <f t="shared" si="1"/>
        <v>UN07</v>
      </c>
      <c r="K12" s="2" t="str">
        <f t="shared" si="2"/>
        <v>706</v>
      </c>
      <c r="L12" s="2" t="str">
        <f t="shared" si="3"/>
        <v>Troncal</v>
      </c>
      <c r="M12" s="2">
        <f t="shared" si="4"/>
        <v>0</v>
      </c>
      <c r="N12" s="2">
        <f t="shared" si="5"/>
        <v>1</v>
      </c>
    </row>
    <row r="13" spans="1:27" x14ac:dyDescent="0.2">
      <c r="A13" s="45" t="s">
        <v>40</v>
      </c>
      <c r="B13" s="2">
        <v>706</v>
      </c>
      <c r="C13" s="46">
        <v>1</v>
      </c>
      <c r="D13" s="47">
        <v>11</v>
      </c>
      <c r="E13" s="48">
        <v>11</v>
      </c>
      <c r="F13" s="48">
        <v>3</v>
      </c>
      <c r="G13" s="48">
        <v>0</v>
      </c>
      <c r="H13" s="48">
        <v>1</v>
      </c>
      <c r="I13" s="2" t="b">
        <f t="shared" si="0"/>
        <v>1</v>
      </c>
      <c r="J13" s="2" t="str">
        <f t="shared" si="1"/>
        <v>UN07</v>
      </c>
      <c r="K13" s="2" t="str">
        <f t="shared" si="2"/>
        <v>706</v>
      </c>
      <c r="L13" s="2" t="str">
        <f t="shared" si="3"/>
        <v>Troncal</v>
      </c>
      <c r="M13" s="2">
        <f t="shared" si="4"/>
        <v>1</v>
      </c>
      <c r="N13" s="2" t="str">
        <f t="shared" si="5"/>
        <v/>
      </c>
    </row>
    <row r="14" spans="1:27" x14ac:dyDescent="0.2">
      <c r="A14" s="45" t="s">
        <v>40</v>
      </c>
      <c r="B14" s="2">
        <v>708</v>
      </c>
      <c r="C14" s="46">
        <v>0</v>
      </c>
      <c r="D14" s="47">
        <v>20</v>
      </c>
      <c r="E14" s="48">
        <v>20</v>
      </c>
      <c r="F14" s="48">
        <v>3</v>
      </c>
      <c r="G14" s="48">
        <v>0</v>
      </c>
      <c r="H14" s="48">
        <v>1</v>
      </c>
      <c r="I14" s="2" t="b">
        <f t="shared" si="0"/>
        <v>1</v>
      </c>
      <c r="J14" s="2" t="str">
        <f t="shared" si="1"/>
        <v>UN07</v>
      </c>
      <c r="K14" s="2" t="str">
        <f t="shared" si="2"/>
        <v>708</v>
      </c>
      <c r="L14" s="2" t="str">
        <f t="shared" si="3"/>
        <v>Troncal</v>
      </c>
      <c r="M14" s="2">
        <f t="shared" si="4"/>
        <v>0</v>
      </c>
      <c r="N14" s="2">
        <f t="shared" si="5"/>
        <v>1</v>
      </c>
    </row>
    <row r="15" spans="1:27" x14ac:dyDescent="0.2">
      <c r="A15" s="45" t="s">
        <v>40</v>
      </c>
      <c r="B15" s="2">
        <v>708</v>
      </c>
      <c r="C15" s="46">
        <v>1</v>
      </c>
      <c r="D15" s="47">
        <v>19</v>
      </c>
      <c r="E15" s="48">
        <v>19</v>
      </c>
      <c r="F15" s="48">
        <v>3</v>
      </c>
      <c r="G15" s="48">
        <v>0</v>
      </c>
      <c r="H15" s="48">
        <v>1</v>
      </c>
      <c r="I15" s="2" t="b">
        <f t="shared" si="0"/>
        <v>1</v>
      </c>
      <c r="J15" s="2" t="str">
        <f t="shared" si="1"/>
        <v>UN07</v>
      </c>
      <c r="K15" s="2" t="str">
        <f t="shared" si="2"/>
        <v>708</v>
      </c>
      <c r="L15" s="2" t="str">
        <f t="shared" si="3"/>
        <v>Troncal</v>
      </c>
      <c r="M15" s="2">
        <f t="shared" si="4"/>
        <v>1</v>
      </c>
      <c r="N15" s="2" t="str">
        <f t="shared" si="5"/>
        <v/>
      </c>
    </row>
    <row r="16" spans="1:27" x14ac:dyDescent="0.2">
      <c r="A16" s="2" t="s">
        <v>48</v>
      </c>
      <c r="D16" s="47">
        <v>187</v>
      </c>
      <c r="E16" s="48">
        <v>187</v>
      </c>
      <c r="F16" s="48">
        <v>42</v>
      </c>
      <c r="G16" s="48">
        <v>2</v>
      </c>
      <c r="H16" s="48">
        <v>14.000000000000009</v>
      </c>
    </row>
    <row r="17" spans="1:8" ht="15" x14ac:dyDescent="0.25">
      <c r="A17"/>
      <c r="B17"/>
      <c r="C17"/>
      <c r="D17"/>
      <c r="E17"/>
      <c r="F17"/>
      <c r="G17"/>
      <c r="H17"/>
    </row>
    <row r="18" spans="1:8" ht="15" x14ac:dyDescent="0.25">
      <c r="A18"/>
      <c r="B18"/>
      <c r="C18"/>
      <c r="D18"/>
      <c r="E18"/>
      <c r="F18"/>
      <c r="G18"/>
      <c r="H18"/>
    </row>
    <row r="23" spans="1:8" x14ac:dyDescent="0.2">
      <c r="A23" s="49" t="s">
        <v>9</v>
      </c>
      <c r="B23" s="3">
        <v>1</v>
      </c>
    </row>
    <row r="25" spans="1:8" ht="15" x14ac:dyDescent="0.25">
      <c r="A25" s="49" t="s">
        <v>0</v>
      </c>
      <c r="B25" s="49" t="s">
        <v>1</v>
      </c>
      <c r="C25" s="49" t="s">
        <v>2</v>
      </c>
      <c r="D25"/>
      <c r="E25" s="58" t="s">
        <v>63</v>
      </c>
      <c r="F25"/>
      <c r="G25"/>
      <c r="H25"/>
    </row>
    <row r="26" spans="1:8" ht="15" x14ac:dyDescent="0.25">
      <c r="A26" s="45" t="s">
        <v>40</v>
      </c>
      <c r="B26" s="2">
        <v>701</v>
      </c>
      <c r="C26" s="46">
        <v>0</v>
      </c>
      <c r="D26"/>
      <c r="E26" s="58" t="s">
        <v>1</v>
      </c>
      <c r="F26" s="58" t="s">
        <v>2</v>
      </c>
      <c r="G26" t="s">
        <v>64</v>
      </c>
      <c r="H26"/>
    </row>
    <row r="27" spans="1:8" ht="15" x14ac:dyDescent="0.25">
      <c r="A27" s="45" t="s">
        <v>40</v>
      </c>
      <c r="B27" s="2">
        <v>705</v>
      </c>
      <c r="C27" s="46">
        <v>0</v>
      </c>
      <c r="D27"/>
      <c r="E27" s="60">
        <v>701</v>
      </c>
      <c r="F27">
        <v>0</v>
      </c>
      <c r="G27" s="59">
        <v>1</v>
      </c>
      <c r="H27"/>
    </row>
    <row r="28" spans="1:8" ht="15" x14ac:dyDescent="0.25">
      <c r="A28" s="2" t="s">
        <v>48</v>
      </c>
      <c r="D28"/>
      <c r="E28" s="60">
        <v>705</v>
      </c>
      <c r="F28">
        <v>0</v>
      </c>
      <c r="G28" s="59">
        <v>1</v>
      </c>
      <c r="H28"/>
    </row>
    <row r="29" spans="1:8" ht="15" x14ac:dyDescent="0.25">
      <c r="A29"/>
      <c r="B29"/>
      <c r="C29"/>
      <c r="D29"/>
      <c r="E29" s="60" t="s">
        <v>48</v>
      </c>
      <c r="F29"/>
      <c r="G29" s="59">
        <v>2</v>
      </c>
      <c r="H29"/>
    </row>
    <row r="30" spans="1:8" ht="15" x14ac:dyDescent="0.25">
      <c r="A30"/>
      <c r="B30"/>
      <c r="C30"/>
      <c r="D30"/>
      <c r="E30"/>
      <c r="F30"/>
      <c r="G30"/>
      <c r="H30"/>
    </row>
    <row r="31" spans="1:8" ht="15" x14ac:dyDescent="0.25">
      <c r="A31"/>
      <c r="B31"/>
      <c r="C31"/>
      <c r="D31"/>
      <c r="E31"/>
      <c r="F31"/>
      <c r="G31"/>
      <c r="H31"/>
    </row>
    <row r="32" spans="1:8" ht="15" x14ac:dyDescent="0.25">
      <c r="A32"/>
      <c r="B32"/>
      <c r="C32"/>
      <c r="D32"/>
      <c r="E32"/>
      <c r="F32"/>
      <c r="G32"/>
      <c r="H32"/>
    </row>
    <row r="33" spans="1:8" ht="15" x14ac:dyDescent="0.25">
      <c r="A33"/>
      <c r="B33"/>
      <c r="C33"/>
      <c r="D33"/>
      <c r="E33"/>
      <c r="F33"/>
      <c r="G33"/>
      <c r="H33"/>
    </row>
    <row r="34" spans="1:8" ht="15" x14ac:dyDescent="0.25">
      <c r="A34"/>
      <c r="B34"/>
      <c r="C34"/>
      <c r="D34"/>
      <c r="E34"/>
      <c r="F34"/>
      <c r="G34"/>
      <c r="H34"/>
    </row>
    <row r="35" spans="1:8" ht="15" x14ac:dyDescent="0.25">
      <c r="A35"/>
      <c r="B35"/>
      <c r="C35"/>
      <c r="D35"/>
      <c r="E35"/>
      <c r="F35"/>
      <c r="G35"/>
      <c r="H35"/>
    </row>
    <row r="36" spans="1:8" ht="15" x14ac:dyDescent="0.25">
      <c r="A36"/>
      <c r="B36"/>
      <c r="C36"/>
      <c r="D36"/>
      <c r="E36"/>
      <c r="F36"/>
      <c r="G36"/>
      <c r="H36"/>
    </row>
    <row r="37" spans="1:8" ht="15" x14ac:dyDescent="0.25">
      <c r="A37"/>
      <c r="B37"/>
      <c r="C37"/>
      <c r="D37"/>
      <c r="E37"/>
      <c r="F37"/>
      <c r="G37"/>
      <c r="H37"/>
    </row>
    <row r="38" spans="1:8" ht="15" x14ac:dyDescent="0.25">
      <c r="A38"/>
      <c r="B38"/>
      <c r="C38"/>
      <c r="D38"/>
      <c r="E38"/>
      <c r="F38"/>
      <c r="G38"/>
      <c r="H38"/>
    </row>
    <row r="39" spans="1:8" ht="15" x14ac:dyDescent="0.25">
      <c r="A39"/>
      <c r="B39"/>
      <c r="C39"/>
      <c r="D39"/>
      <c r="E39"/>
      <c r="F39"/>
      <c r="G39"/>
      <c r="H39"/>
    </row>
    <row r="40" spans="1:8" ht="15" x14ac:dyDescent="0.25">
      <c r="A40"/>
      <c r="B40"/>
      <c r="C40"/>
      <c r="D40"/>
      <c r="E40"/>
      <c r="F40"/>
      <c r="G40"/>
      <c r="H40"/>
    </row>
    <row r="41" spans="1:8" ht="15" x14ac:dyDescent="0.25">
      <c r="E41"/>
      <c r="F41"/>
      <c r="G41"/>
    </row>
    <row r="42" spans="1:8" ht="15" x14ac:dyDescent="0.25">
      <c r="E42"/>
      <c r="F42"/>
      <c r="G4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TAPA</vt:lpstr>
      <vt:lpstr>PC</vt:lpstr>
      <vt:lpstr>LPP</vt:lpstr>
      <vt:lpstr>Resumen</vt:lpstr>
      <vt:lpstr>TAPA!Área_de_impresión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Elena Parra Morgado</dc:creator>
  <cp:lastModifiedBy>Gustavo Andrés Barahona Faúndez</cp:lastModifiedBy>
  <cp:lastPrinted>2016-12-21T19:16:35Z</cp:lastPrinted>
  <dcterms:created xsi:type="dcterms:W3CDTF">2016-02-04T18:46:24Z</dcterms:created>
  <dcterms:modified xsi:type="dcterms:W3CDTF">2021-03-30T13:22:46Z</dcterms:modified>
</cp:coreProperties>
</file>