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.-Programas de Operacion\PE VALPARAISO\02.-POT\A5\202012\UN02\"/>
    </mc:Choice>
  </mc:AlternateContent>
  <bookViews>
    <workbookView xWindow="2685" yWindow="2490" windowWidth="20235" windowHeight="10470" activeTab="1"/>
  </bookViews>
  <sheets>
    <sheet name="TAPA" sheetId="6" r:id="rId1"/>
    <sheet name="PC" sheetId="11" r:id="rId2"/>
    <sheet name="LPP" sheetId="8" r:id="rId3"/>
    <sheet name="Resumen" sheetId="10" state="hidden" r:id="rId4"/>
  </sheets>
  <definedNames>
    <definedName name="_xlnm._FilterDatabase" localSheetId="2" hidden="1">LPP!$A$11:$H$12</definedName>
    <definedName name="_xlnm.Print_Area" localSheetId="0">TAPA!$B$2:$J$13</definedName>
  </definedNames>
  <calcPr calcId="152511"/>
  <pivotCaches>
    <pivotCache cacheId="16" r:id="rId5"/>
    <pivotCache cacheId="17" r:id="rId6"/>
    <pivotCache cacheId="18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6" l="1"/>
  <c r="F7" i="11" l="1"/>
  <c r="H7" i="11"/>
  <c r="C7" i="11" l="1"/>
  <c r="A7" i="11"/>
  <c r="A2" i="11" l="1"/>
  <c r="O3" i="10"/>
  <c r="O2" i="10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M29" i="10" l="1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5" i="10"/>
  <c r="M4" i="10"/>
  <c r="M3" i="10"/>
  <c r="M2" i="10"/>
  <c r="J6" i="10"/>
  <c r="K6" i="10"/>
  <c r="L6" i="10"/>
  <c r="N6" i="10"/>
  <c r="J7" i="10"/>
  <c r="K7" i="10"/>
  <c r="L7" i="10"/>
  <c r="N7" i="10"/>
  <c r="J8" i="10"/>
  <c r="K8" i="10"/>
  <c r="L8" i="10"/>
  <c r="N8" i="10"/>
  <c r="J9" i="10"/>
  <c r="K9" i="10"/>
  <c r="L9" i="10"/>
  <c r="N9" i="10"/>
  <c r="J10" i="10"/>
  <c r="K10" i="10"/>
  <c r="L10" i="10"/>
  <c r="N10" i="10"/>
  <c r="J11" i="10"/>
  <c r="K11" i="10"/>
  <c r="L11" i="10"/>
  <c r="N11" i="10"/>
  <c r="J12" i="10"/>
  <c r="K12" i="10"/>
  <c r="L12" i="10"/>
  <c r="N12" i="10"/>
  <c r="J13" i="10"/>
  <c r="K13" i="10"/>
  <c r="L13" i="10"/>
  <c r="N13" i="10"/>
  <c r="J14" i="10"/>
  <c r="K14" i="10"/>
  <c r="L14" i="10"/>
  <c r="N14" i="10"/>
  <c r="J15" i="10"/>
  <c r="K15" i="10"/>
  <c r="L15" i="10"/>
  <c r="N15" i="10"/>
  <c r="J16" i="10"/>
  <c r="K16" i="10"/>
  <c r="L16" i="10"/>
  <c r="N16" i="10"/>
  <c r="J17" i="10"/>
  <c r="K17" i="10"/>
  <c r="L17" i="10"/>
  <c r="N17" i="10"/>
  <c r="J18" i="10"/>
  <c r="K18" i="10"/>
  <c r="L18" i="10"/>
  <c r="N18" i="10"/>
  <c r="J19" i="10"/>
  <c r="K19" i="10"/>
  <c r="L19" i="10"/>
  <c r="N19" i="10"/>
  <c r="J20" i="10"/>
  <c r="K20" i="10"/>
  <c r="L20" i="10"/>
  <c r="N20" i="10"/>
  <c r="J21" i="10"/>
  <c r="K21" i="10"/>
  <c r="L21" i="10"/>
  <c r="N21" i="10"/>
  <c r="J22" i="10"/>
  <c r="K22" i="10"/>
  <c r="L22" i="10"/>
  <c r="N22" i="10"/>
  <c r="J23" i="10"/>
  <c r="K23" i="10"/>
  <c r="L23" i="10"/>
  <c r="N23" i="10"/>
  <c r="J24" i="10"/>
  <c r="K24" i="10"/>
  <c r="L24" i="10"/>
  <c r="N24" i="10"/>
  <c r="J25" i="10"/>
  <c r="K25" i="10"/>
  <c r="L25" i="10"/>
  <c r="N25" i="10"/>
  <c r="J26" i="10"/>
  <c r="K26" i="10"/>
  <c r="L26" i="10"/>
  <c r="N26" i="10"/>
  <c r="J27" i="10"/>
  <c r="K27" i="10"/>
  <c r="L27" i="10"/>
  <c r="N27" i="10"/>
  <c r="J28" i="10"/>
  <c r="K28" i="10"/>
  <c r="L28" i="10"/>
  <c r="N28" i="10"/>
  <c r="J29" i="10"/>
  <c r="K29" i="10"/>
  <c r="L29" i="10"/>
  <c r="N29" i="10"/>
  <c r="N5" i="10"/>
  <c r="L5" i="10"/>
  <c r="K5" i="10"/>
  <c r="J5" i="10"/>
  <c r="N4" i="10"/>
  <c r="L4" i="10"/>
  <c r="K4" i="10"/>
  <c r="J4" i="10"/>
  <c r="N3" i="10"/>
  <c r="L3" i="10"/>
  <c r="K3" i="10"/>
  <c r="J3" i="10"/>
  <c r="N2" i="10"/>
  <c r="L2" i="10"/>
  <c r="K2" i="10"/>
  <c r="J2" i="10"/>
  <c r="F7" i="8" l="1"/>
  <c r="E7" i="8"/>
  <c r="C7" i="8" l="1"/>
  <c r="A7" i="8"/>
  <c r="A2" i="8" l="1"/>
</calcChain>
</file>

<file path=xl/sharedStrings.xml><?xml version="1.0" encoding="utf-8"?>
<sst xmlns="http://schemas.openxmlformats.org/spreadsheetml/2006/main" count="1257" uniqueCount="105">
  <si>
    <t>Unidad de Negocio</t>
  </si>
  <si>
    <t>Servicio</t>
  </si>
  <si>
    <t>Sentido</t>
  </si>
  <si>
    <t>Correlativo Punto de Control</t>
  </si>
  <si>
    <t>Longitud</t>
  </si>
  <si>
    <t>Latitud</t>
  </si>
  <si>
    <t>Distancia al origen</t>
  </si>
  <si>
    <t>Seguimiento</t>
  </si>
  <si>
    <t>ICR</t>
  </si>
  <si>
    <t>IP</t>
  </si>
  <si>
    <t>Ponderador ICR</t>
  </si>
  <si>
    <t>Punto Urbano</t>
  </si>
  <si>
    <t>Referencia de Punto de Control</t>
  </si>
  <si>
    <t>UN</t>
  </si>
  <si>
    <t>Correlativo Punto
de Control</t>
  </si>
  <si>
    <t>Intervalo Anterior
(IPPdk-1)</t>
  </si>
  <si>
    <t>Hora de Pasada Programada
(TPPdk)</t>
  </si>
  <si>
    <t>Intervalo Posterior
(IPPdk)</t>
  </si>
  <si>
    <t>Tipo de Día</t>
  </si>
  <si>
    <t>ESTACIONALIDAD</t>
  </si>
  <si>
    <t>REGIÓN</t>
  </si>
  <si>
    <t>UNIDAD DE NEGOCIO</t>
  </si>
  <si>
    <t>Realizado por</t>
  </si>
  <si>
    <t>FECHA FIN</t>
  </si>
  <si>
    <t>Revisado por</t>
  </si>
  <si>
    <t>TIPO REGULACIÓN</t>
  </si>
  <si>
    <t>TIPO PROGRAMA</t>
  </si>
  <si>
    <t>ZONA REGULADA</t>
  </si>
  <si>
    <t>Estacionalidad</t>
  </si>
  <si>
    <t>2. Puntos de Control</t>
  </si>
  <si>
    <t>2. Horas de pasada programada</t>
  </si>
  <si>
    <t>1. Descripción de la Unidad de Negocio</t>
  </si>
  <si>
    <t>CORRELATIVO ANEXO 1</t>
  </si>
  <si>
    <t>CORRELATIVO ANEXO 5</t>
  </si>
  <si>
    <t>FECHA INICIO A5</t>
  </si>
  <si>
    <t>FECHA FIN A5</t>
  </si>
  <si>
    <t>AÑO</t>
  </si>
  <si>
    <t>PE</t>
  </si>
  <si>
    <t>V</t>
  </si>
  <si>
    <t>VALPARAISOUN02</t>
  </si>
  <si>
    <t>UN02</t>
  </si>
  <si>
    <t>201</t>
  </si>
  <si>
    <t>202</t>
  </si>
  <si>
    <t>203</t>
  </si>
  <si>
    <t>204</t>
  </si>
  <si>
    <t>205</t>
  </si>
  <si>
    <t>207</t>
  </si>
  <si>
    <t>208</t>
  </si>
  <si>
    <t>209</t>
  </si>
  <si>
    <t>210</t>
  </si>
  <si>
    <t>212</t>
  </si>
  <si>
    <t>213</t>
  </si>
  <si>
    <t>214</t>
  </si>
  <si>
    <t>215</t>
  </si>
  <si>
    <t>216</t>
  </si>
  <si>
    <t>217</t>
  </si>
  <si>
    <t>Total general</t>
  </si>
  <si>
    <t>Cuenta de Correlativo Punto de Control</t>
  </si>
  <si>
    <t>Suma de Seguimiento</t>
  </si>
  <si>
    <t>Suma de ICR</t>
  </si>
  <si>
    <t>Suma de IP</t>
  </si>
  <si>
    <t>Suma de Ponderador ICR</t>
  </si>
  <si>
    <t>Unidad</t>
  </si>
  <si>
    <t>Tipo Servicio</t>
  </si>
  <si>
    <t>sentido</t>
  </si>
  <si>
    <t>Validez Servicio</t>
  </si>
  <si>
    <t>Troncal</t>
  </si>
  <si>
    <t>Cuenta de sentido</t>
  </si>
  <si>
    <t>POT</t>
  </si>
  <si>
    <t>Columna1</t>
  </si>
  <si>
    <t>Suma de Validez Servicio</t>
  </si>
  <si>
    <t>Cuenta de Hora de Pasada Programada
(TPPdk)</t>
  </si>
  <si>
    <t>DL</t>
  </si>
  <si>
    <t>06:04:00</t>
  </si>
  <si>
    <t>06:03:00</t>
  </si>
  <si>
    <t>06:15:00</t>
  </si>
  <si>
    <t>06:01:00</t>
  </si>
  <si>
    <t>07:22:00</t>
  </si>
  <si>
    <t>09:05:00</t>
  </si>
  <si>
    <t>06:08:00</t>
  </si>
  <si>
    <t>06:02:00</t>
  </si>
  <si>
    <t>07:06:00</t>
  </si>
  <si>
    <t>06:05:00</t>
  </si>
  <si>
    <t>ESTIVAL</t>
  </si>
  <si>
    <t>211</t>
  </si>
  <si>
    <t>00:30:00</t>
  </si>
  <si>
    <t>00:08:34</t>
  </si>
  <si>
    <t>00:12:00</t>
  </si>
  <si>
    <t>00:20:00</t>
  </si>
  <si>
    <t>00:15:00</t>
  </si>
  <si>
    <t>00:07:30</t>
  </si>
  <si>
    <t>00:10:00</t>
  </si>
  <si>
    <t>20:06:00</t>
  </si>
  <si>
    <t>19:51:00</t>
  </si>
  <si>
    <t>18:51:00</t>
  </si>
  <si>
    <t>20:03:00</t>
  </si>
  <si>
    <t>00:08:30</t>
  </si>
  <si>
    <t>20:05:00</t>
  </si>
  <si>
    <t>18:50:00</t>
  </si>
  <si>
    <t>18:46:00</t>
  </si>
  <si>
    <t>20:04:00</t>
  </si>
  <si>
    <t>20:07:00</t>
  </si>
  <si>
    <t>06:20:00</t>
  </si>
  <si>
    <t>20:09:00</t>
  </si>
  <si>
    <t>Melanie Meza 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</si>
</sst>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0"/>
    <numFmt numFmtId="165" formatCode="dd\/mm\/yyyy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28"/>
      <color theme="1"/>
      <name val="Trebuchet MS"/>
      <family val="2"/>
    </font>
    <font>
      <sz val="10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3" borderId="5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3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 applyAlignment="1">
      <alignment horizontal="center"/>
    </xf>
    <xf numFmtId="0" fontId="10" fillId="5" borderId="4" xfId="0" applyFont="1" applyFill="1" applyBorder="1" applyAlignment="1">
      <alignment horizontal="left"/>
    </xf>
    <xf numFmtId="0" fontId="0" fillId="6" borderId="4" xfId="0" applyFill="1" applyBorder="1" applyAlignment="1">
      <alignment horizontal="center"/>
    </xf>
    <xf numFmtId="0" fontId="6" fillId="0" borderId="4" xfId="0" applyFont="1" applyBorder="1"/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2" fillId="0" borderId="0" xfId="0" pivotButton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1" fontId="11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164" fontId="11" fillId="0" borderId="4" xfId="0" applyNumberFormat="1" applyFont="1" applyFill="1" applyBorder="1" applyAlignment="1">
      <alignment horizontal="center" vertical="center"/>
    </xf>
    <xf numFmtId="2" fontId="11" fillId="0" borderId="4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/>
    <xf numFmtId="0" fontId="11" fillId="0" borderId="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1" fontId="13" fillId="0" borderId="11" xfId="0" applyNumberFormat="1" applyFont="1" applyFill="1" applyBorder="1" applyAlignment="1">
      <alignment horizontal="center" vertical="center" wrapText="1"/>
    </xf>
    <xf numFmtId="0" fontId="11" fillId="0" borderId="3" xfId="0" quotePrefix="1" applyFont="1" applyFill="1" applyBorder="1" applyAlignment="1">
      <alignment horizontal="center" vertical="center" wrapText="1"/>
    </xf>
    <xf numFmtId="21" fontId="11" fillId="0" borderId="3" xfId="0" quotePrefix="1" applyNumberFormat="1" applyFont="1" applyFill="1" applyBorder="1" applyAlignment="1">
      <alignment horizontal="center" vertical="center" wrapText="1"/>
    </xf>
    <xf numFmtId="0" fontId="14" fillId="0" borderId="3" xfId="0" quotePrefix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4" fillId="0" borderId="11" xfId="0" quotePrefix="1" applyFont="1" applyFill="1" applyBorder="1" applyAlignment="1">
      <alignment horizontal="center" vertical="center" wrapText="1"/>
    </xf>
    <xf numFmtId="21" fontId="14" fillId="0" borderId="11" xfId="0" quotePrefix="1" applyNumberFormat="1" applyFont="1" applyFill="1" applyBorder="1" applyAlignment="1">
      <alignment horizontal="center" vertical="center" wrapText="1"/>
    </xf>
    <xf numFmtId="164" fontId="11" fillId="7" borderId="4" xfId="0" applyNumberFormat="1" applyFont="1" applyFill="1" applyBorder="1" applyAlignment="1">
      <alignment horizontal="center" vertical="center"/>
    </xf>
    <xf numFmtId="2" fontId="11" fillId="7" borderId="4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10" fillId="2" borderId="4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</cellXfs>
  <cellStyles count="1">
    <cellStyle name="Normal" xfId="0" builtinId="0"/>
  </cellStyles>
  <dxfs count="29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0" indent="0" justifyLastLine="0" shrinkToFit="0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sz val="8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26" formatCode="h:mm:ss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#,##0.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64" formatCode="#,##0.000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scheme val="none"/>
      </font>
      <fill>
        <patternFill patternType="solid">
          <fgColor indexed="64"/>
          <bgColor theme="1" tint="0.499984740745262"/>
        </patternFill>
      </fill>
      <alignment horizontal="center" vertical="center" textRotation="9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ustavo Andrés Barahona Faúndez" refreshedDate="44105.841007175928" createdVersion="5" refreshedVersion="5" minRefreshableVersion="3" recordCount="4">
  <cacheSource type="worksheet">
    <worksheetSource name="Tabla4"/>
  </cacheSource>
  <cacheFields count="8">
    <cacheField name="UN" numFmtId="0">
      <sharedItems/>
    </cacheField>
    <cacheField name="Servicio" numFmtId="1">
      <sharedItems containsSemiMixedTypes="0" containsString="0" containsNumber="1" containsInteger="1" minValue="201" maxValue="214" count="3">
        <n v="205"/>
        <n v="214"/>
        <n v="201" u="1"/>
      </sharedItems>
    </cacheField>
    <cacheField name="Sentido" numFmtId="0">
      <sharedItems containsSemiMixedTypes="0" containsString="0" containsNumber="1" containsInteger="1" minValue="0" maxValue="0" count="1">
        <n v="0"/>
      </sharedItems>
    </cacheField>
    <cacheField name="Correlativo Punto_x000a_de Control" numFmtId="0">
      <sharedItems containsSemiMixedTypes="0" containsString="0" containsNumber="1" containsInteger="1" minValue="1" maxValue="1"/>
    </cacheField>
    <cacheField name="Intervalo Anterior_x000a_(IPPdk-1)" numFmtId="0">
      <sharedItems/>
    </cacheField>
    <cacheField name="Hora de Pasada Programada_x000a_(TPPdk)" numFmtId="21">
      <sharedItems/>
    </cacheField>
    <cacheField name="Intervalo Posterior_x000a_(IPPdk)" numFmtId="0">
      <sharedItems/>
    </cacheField>
    <cacheField name="Tipo de Día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Gustavo Andrés Barahona Faúndez" refreshedDate="44105.841320486114" createdVersion="5" refreshedVersion="5" minRefreshableVersion="3" recordCount="28">
  <cacheSource type="worksheet">
    <worksheetSource ref="K1:O29" sheet="Resumen"/>
  </cacheSource>
  <cacheFields count="5">
    <cacheField name="Unidad" numFmtId="0">
      <sharedItems count="1">
        <s v="UN02"/>
      </sharedItems>
    </cacheField>
    <cacheField name="Servicio" numFmtId="0">
      <sharedItems count="15">
        <s v="201"/>
        <s v="202"/>
        <s v="203"/>
        <s v="204"/>
        <s v="205"/>
        <s v="207"/>
        <s v="208"/>
        <s v="209"/>
        <s v="210"/>
        <s v="212"/>
        <s v="213"/>
        <s v="214"/>
        <s v="215"/>
        <s v="216"/>
        <s v="217"/>
      </sharedItems>
    </cacheField>
    <cacheField name="Tipo Servicio" numFmtId="0">
      <sharedItems count="1">
        <s v="Troncal"/>
      </sharedItems>
    </cacheField>
    <cacheField name="sentido" numFmtId="0">
      <sharedItems containsSemiMixedTypes="0" containsString="0" containsNumber="1" containsInteger="1" minValue="0" maxValue="1"/>
    </cacheField>
    <cacheField name="Validez Servicio" numFmtId="0">
      <sharedItems containsMixedTypes="1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elanie Andrea Meza Carreño" refreshedDate="44182.740010185182" createdVersion="5" refreshedVersion="5" minRefreshableVersion="3" recordCount="468">
  <cacheSource type="worksheet">
    <worksheetSource name="Tabla14"/>
  </cacheSource>
  <cacheFields count="13">
    <cacheField name="Unidad de Negocio" numFmtId="0">
      <sharedItems count="1">
        <s v="UN02"/>
      </sharedItems>
    </cacheField>
    <cacheField name="Servicio" numFmtId="1">
      <sharedItems containsMixedTypes="1" containsNumber="1" containsInteger="1" minValue="201" maxValue="217" count="31">
        <s v="201"/>
        <s v="202"/>
        <s v="203"/>
        <s v="204"/>
        <s v="205"/>
        <s v="207"/>
        <s v="208"/>
        <s v="209"/>
        <s v="210"/>
        <s v="211"/>
        <s v="212"/>
        <s v="213"/>
        <s v="214"/>
        <s v="215"/>
        <s v="216"/>
        <s v="217"/>
        <n v="214" u="1"/>
        <n v="201" u="1"/>
        <n v="209" u="1"/>
        <n v="217" u="1"/>
        <n v="204" u="1"/>
        <n v="212" u="1"/>
        <n v="207" u="1"/>
        <n v="215" u="1"/>
        <n v="202" u="1"/>
        <n v="210" u="1"/>
        <n v="205" u="1"/>
        <n v="213" u="1"/>
        <n v="208" u="1"/>
        <n v="216" u="1"/>
        <n v="203" u="1"/>
      </sharedItems>
    </cacheField>
    <cacheField name="Sentido" numFmtId="0">
      <sharedItems containsSemiMixedTypes="0" containsString="0" containsNumber="1" containsInteger="1" minValue="0" maxValue="1" count="2">
        <n v="0"/>
        <n v="1"/>
      </sharedItems>
    </cacheField>
    <cacheField name="Correlativo Punto de Control" numFmtId="0">
      <sharedItems containsSemiMixedTypes="0" containsString="0" containsNumber="1" containsInteger="1" minValue="1" maxValue="20"/>
    </cacheField>
    <cacheField name="Longitud" numFmtId="0">
      <sharedItems containsSemiMixedTypes="0" containsString="0" containsNumber="1" minValue="-71.638687000000004" maxValue="-71.476279000000005"/>
    </cacheField>
    <cacheField name="Latitud" numFmtId="0">
      <sharedItems containsSemiMixedTypes="0" containsString="0" containsNumber="1" minValue="-33.062707000000003" maxValue="-32.984290999999999"/>
    </cacheField>
    <cacheField name="Distancia al origen" numFmtId="2">
      <sharedItems containsSemiMixedTypes="0" containsString="0" containsNumber="1" minValue="73.529441833496094" maxValue="27118.8203125"/>
    </cacheField>
    <cacheField name="Seguimiento" numFmtId="0">
      <sharedItems containsSemiMixedTypes="0" containsString="0" containsNumber="1" containsInteger="1" minValue="1" maxValue="1"/>
    </cacheField>
    <cacheField name="ICR" numFmtId="0">
      <sharedItems containsSemiMixedTypes="0" containsString="0" containsNumber="1" containsInteger="1" minValue="0" maxValue="1"/>
    </cacheField>
    <cacheField name="IP" numFmtId="0">
      <sharedItems containsSemiMixedTypes="0" containsString="0" containsNumber="1" containsInteger="1" minValue="0" maxValue="1" count="2">
        <n v="1"/>
        <n v="0"/>
      </sharedItems>
    </cacheField>
    <cacheField name="Ponderador ICR" numFmtId="2">
      <sharedItems containsSemiMixedTypes="0" containsString="0" containsNumber="1" minValue="0" maxValue="0.9"/>
    </cacheField>
    <cacheField name="Punto Urbano" numFmtId="0">
      <sharedItems containsSemiMixedTypes="0" containsString="0" containsNumber="1" containsInteger="1" minValue="1" maxValue="1"/>
    </cacheField>
    <cacheField name="Referencia de Punto de Control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s v="UN02"/>
    <x v="0"/>
    <x v="0"/>
    <n v="1"/>
    <s v="00:30:00"/>
    <s v="06:11:00"/>
    <s v="00:15:00"/>
    <s v="DL"/>
  </r>
  <r>
    <s v="UN02"/>
    <x v="0"/>
    <x v="0"/>
    <n v="1"/>
    <s v="00:15:00"/>
    <s v="06:26:00"/>
    <s v="00:15:00"/>
    <s v="DL"/>
  </r>
  <r>
    <s v="UN02"/>
    <x v="1"/>
    <x v="0"/>
    <n v="1"/>
    <s v="00:15:00"/>
    <s v="06:16:00"/>
    <s v="00:15:00"/>
    <s v="DL"/>
  </r>
  <r>
    <s v="UN02"/>
    <x v="1"/>
    <x v="0"/>
    <n v="1"/>
    <s v="00:15:00"/>
    <s v="06:31:00"/>
    <s v="00:15:00"/>
    <s v="DL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8">
  <r>
    <x v="0"/>
    <x v="0"/>
    <x v="0"/>
    <n v="0"/>
    <n v="1"/>
  </r>
  <r>
    <x v="0"/>
    <x v="0"/>
    <x v="0"/>
    <n v="1"/>
    <s v=""/>
  </r>
  <r>
    <x v="0"/>
    <x v="1"/>
    <x v="0"/>
    <n v="0"/>
    <n v="1"/>
  </r>
  <r>
    <x v="0"/>
    <x v="1"/>
    <x v="0"/>
    <n v="1"/>
    <s v=""/>
  </r>
  <r>
    <x v="0"/>
    <x v="2"/>
    <x v="0"/>
    <n v="0"/>
    <n v="1"/>
  </r>
  <r>
    <x v="0"/>
    <x v="2"/>
    <x v="0"/>
    <n v="1"/>
    <s v=""/>
  </r>
  <r>
    <x v="0"/>
    <x v="3"/>
    <x v="0"/>
    <n v="0"/>
    <n v="1"/>
  </r>
  <r>
    <x v="0"/>
    <x v="3"/>
    <x v="0"/>
    <n v="1"/>
    <s v=""/>
  </r>
  <r>
    <x v="0"/>
    <x v="4"/>
    <x v="0"/>
    <n v="0"/>
    <n v="1"/>
  </r>
  <r>
    <x v="0"/>
    <x v="4"/>
    <x v="0"/>
    <n v="1"/>
    <s v=""/>
  </r>
  <r>
    <x v="0"/>
    <x v="5"/>
    <x v="0"/>
    <n v="0"/>
    <n v="1"/>
  </r>
  <r>
    <x v="0"/>
    <x v="5"/>
    <x v="0"/>
    <n v="1"/>
    <s v=""/>
  </r>
  <r>
    <x v="0"/>
    <x v="6"/>
    <x v="0"/>
    <n v="0"/>
    <n v="1"/>
  </r>
  <r>
    <x v="0"/>
    <x v="6"/>
    <x v="0"/>
    <n v="1"/>
    <s v=""/>
  </r>
  <r>
    <x v="0"/>
    <x v="7"/>
    <x v="0"/>
    <n v="0"/>
    <n v="1"/>
  </r>
  <r>
    <x v="0"/>
    <x v="7"/>
    <x v="0"/>
    <n v="1"/>
    <s v=""/>
  </r>
  <r>
    <x v="0"/>
    <x v="8"/>
    <x v="0"/>
    <n v="0"/>
    <n v="1"/>
  </r>
  <r>
    <x v="0"/>
    <x v="8"/>
    <x v="0"/>
    <n v="1"/>
    <s v=""/>
  </r>
  <r>
    <x v="0"/>
    <x v="9"/>
    <x v="0"/>
    <n v="0"/>
    <n v="1"/>
  </r>
  <r>
    <x v="0"/>
    <x v="9"/>
    <x v="0"/>
    <n v="1"/>
    <s v=""/>
  </r>
  <r>
    <x v="0"/>
    <x v="10"/>
    <x v="0"/>
    <n v="0"/>
    <n v="1"/>
  </r>
  <r>
    <x v="0"/>
    <x v="10"/>
    <x v="0"/>
    <n v="1"/>
    <s v=""/>
  </r>
  <r>
    <x v="0"/>
    <x v="11"/>
    <x v="0"/>
    <n v="0"/>
    <n v="1"/>
  </r>
  <r>
    <x v="0"/>
    <x v="11"/>
    <x v="0"/>
    <n v="1"/>
    <s v=""/>
  </r>
  <r>
    <x v="0"/>
    <x v="12"/>
    <x v="0"/>
    <n v="0"/>
    <n v="1"/>
  </r>
  <r>
    <x v="0"/>
    <x v="13"/>
    <x v="0"/>
    <n v="1"/>
    <n v="1"/>
  </r>
  <r>
    <x v="0"/>
    <x v="14"/>
    <x v="0"/>
    <n v="0"/>
    <n v="1"/>
  </r>
  <r>
    <x v="0"/>
    <x v="14"/>
    <x v="0"/>
    <n v="1"/>
    <s v="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468">
  <r>
    <x v="0"/>
    <x v="0"/>
    <x v="0"/>
    <n v="1"/>
    <n v="-71.487430000000003"/>
    <n v="-33.007542999999998"/>
    <n v="279.27224731445312"/>
    <n v="1"/>
    <n v="1"/>
    <x v="0"/>
    <n v="0.9"/>
    <n v="1"/>
    <m/>
  </r>
  <r>
    <x v="0"/>
    <x v="0"/>
    <x v="0"/>
    <n v="2"/>
    <n v="-71.490283000000005"/>
    <n v="-33.004987"/>
    <n v="704.7158203125"/>
    <n v="1"/>
    <n v="1"/>
    <x v="1"/>
    <n v="0.05"/>
    <n v="1"/>
    <m/>
  </r>
  <r>
    <x v="0"/>
    <x v="0"/>
    <x v="0"/>
    <n v="3"/>
    <n v="-71.492361000000002"/>
    <n v="-33.000402999999999"/>
    <n v="1424.3138427734375"/>
    <n v="1"/>
    <n v="0"/>
    <x v="1"/>
    <n v="0"/>
    <n v="1"/>
    <m/>
  </r>
  <r>
    <x v="0"/>
    <x v="0"/>
    <x v="0"/>
    <n v="4"/>
    <n v="-71.496444999999994"/>
    <n v="-32.998558000000003"/>
    <n v="2075.6953125"/>
    <n v="1"/>
    <n v="0"/>
    <x v="1"/>
    <n v="0"/>
    <n v="1"/>
    <m/>
  </r>
  <r>
    <x v="0"/>
    <x v="0"/>
    <x v="0"/>
    <n v="5"/>
    <n v="-71.498431999999994"/>
    <n v="-33.002443999999997"/>
    <n v="2704.32373046875"/>
    <n v="1"/>
    <n v="0"/>
    <x v="1"/>
    <n v="0"/>
    <n v="1"/>
    <m/>
  </r>
  <r>
    <x v="0"/>
    <x v="0"/>
    <x v="0"/>
    <n v="6"/>
    <n v="-71.499065999999999"/>
    <n v="-33.007770999999998"/>
    <n v="3546.61376953125"/>
    <n v="1"/>
    <n v="0"/>
    <x v="1"/>
    <n v="0"/>
    <n v="1"/>
    <m/>
  </r>
  <r>
    <x v="0"/>
    <x v="0"/>
    <x v="0"/>
    <n v="7"/>
    <n v="-71.505911999999995"/>
    <n v="-33.003585999999999"/>
    <n v="4498.4619140625"/>
    <n v="1"/>
    <n v="0"/>
    <x v="1"/>
    <n v="0"/>
    <n v="1"/>
    <m/>
  </r>
  <r>
    <x v="0"/>
    <x v="0"/>
    <x v="0"/>
    <n v="8"/>
    <n v="-71.505654000000007"/>
    <n v="-33.008974000000002"/>
    <n v="6296.33984375"/>
    <n v="1"/>
    <n v="0"/>
    <x v="1"/>
    <n v="0"/>
    <n v="1"/>
    <m/>
  </r>
  <r>
    <x v="0"/>
    <x v="0"/>
    <x v="0"/>
    <n v="9"/>
    <n v="-71.507544999999993"/>
    <n v="-33.023428000000003"/>
    <n v="8411.064453125"/>
    <n v="1"/>
    <n v="0"/>
    <x v="1"/>
    <n v="0"/>
    <n v="1"/>
    <m/>
  </r>
  <r>
    <x v="0"/>
    <x v="0"/>
    <x v="0"/>
    <n v="10"/>
    <n v="-71.522019999999998"/>
    <n v="-33.020986000000001"/>
    <n v="9893.748046875"/>
    <n v="1"/>
    <n v="0"/>
    <x v="1"/>
    <n v="0"/>
    <n v="1"/>
    <m/>
  </r>
  <r>
    <x v="0"/>
    <x v="0"/>
    <x v="0"/>
    <n v="11"/>
    <n v="-71.528212999999994"/>
    <n v="-33.024165000000004"/>
    <n v="12215.2109375"/>
    <n v="1"/>
    <n v="0"/>
    <x v="1"/>
    <n v="0"/>
    <n v="1"/>
    <m/>
  </r>
  <r>
    <x v="0"/>
    <x v="0"/>
    <x v="0"/>
    <n v="12"/>
    <n v="-71.529884999999993"/>
    <n v="-33.030357000000002"/>
    <n v="13156.482421875"/>
    <n v="1"/>
    <n v="0"/>
    <x v="1"/>
    <n v="0"/>
    <n v="1"/>
    <m/>
  </r>
  <r>
    <x v="0"/>
    <x v="0"/>
    <x v="0"/>
    <n v="13"/>
    <n v="-71.534626000000003"/>
    <n v="-33.031182999999999"/>
    <n v="13954.4833984375"/>
    <n v="1"/>
    <n v="0"/>
    <x v="1"/>
    <n v="0"/>
    <n v="1"/>
    <m/>
  </r>
  <r>
    <x v="0"/>
    <x v="0"/>
    <x v="0"/>
    <n v="14"/>
    <n v="-71.540149999999997"/>
    <n v="-33.029187999999998"/>
    <n v="14523.7353515625"/>
    <n v="1"/>
    <n v="0"/>
    <x v="1"/>
    <n v="0"/>
    <n v="1"/>
    <m/>
  </r>
  <r>
    <x v="0"/>
    <x v="0"/>
    <x v="0"/>
    <n v="15"/>
    <n v="-71.546914000000001"/>
    <n v="-33.027403999999997"/>
    <n v="15186.1201171875"/>
    <n v="1"/>
    <n v="0"/>
    <x v="1"/>
    <n v="0"/>
    <n v="1"/>
    <m/>
  </r>
  <r>
    <x v="0"/>
    <x v="0"/>
    <x v="0"/>
    <n v="16"/>
    <n v="-71.567415999999994"/>
    <n v="-33.023710000000001"/>
    <n v="17165.650390625"/>
    <n v="1"/>
    <n v="0"/>
    <x v="1"/>
    <n v="0"/>
    <n v="1"/>
    <m/>
  </r>
  <r>
    <x v="0"/>
    <x v="0"/>
    <x v="0"/>
    <n v="17"/>
    <n v="-71.590502000000001"/>
    <n v="-33.032727999999999"/>
    <n v="19907.267578125"/>
    <n v="1"/>
    <n v="0"/>
    <x v="1"/>
    <n v="0"/>
    <n v="1"/>
    <m/>
  </r>
  <r>
    <x v="0"/>
    <x v="0"/>
    <x v="0"/>
    <n v="18"/>
    <n v="-71.612665000000007"/>
    <n v="-33.044111999999998"/>
    <n v="22557.361328125"/>
    <n v="1"/>
    <n v="0"/>
    <x v="1"/>
    <n v="0"/>
    <n v="1"/>
    <m/>
  </r>
  <r>
    <x v="0"/>
    <x v="0"/>
    <x v="0"/>
    <n v="19"/>
    <n v="-71.628960000000006"/>
    <n v="-33.036237"/>
    <n v="24444.298828125"/>
    <n v="1"/>
    <n v="1"/>
    <x v="1"/>
    <n v="0.05"/>
    <n v="1"/>
    <m/>
  </r>
  <r>
    <x v="0"/>
    <x v="0"/>
    <x v="1"/>
    <n v="1"/>
    <n v="-71.629248000000004"/>
    <n v="-33.035311"/>
    <n v="182.5172119140625"/>
    <n v="1"/>
    <n v="1"/>
    <x v="0"/>
    <n v="0.9"/>
    <n v="1"/>
    <m/>
  </r>
  <r>
    <x v="0"/>
    <x v="0"/>
    <x v="1"/>
    <n v="2"/>
    <n v="-71.612558000000007"/>
    <n v="-33.044213999999997"/>
    <n v="2201.792236328125"/>
    <n v="1"/>
    <n v="1"/>
    <x v="1"/>
    <n v="0.05"/>
    <n v="1"/>
    <m/>
  </r>
  <r>
    <x v="0"/>
    <x v="0"/>
    <x v="1"/>
    <n v="3"/>
    <n v="-71.590827000000004"/>
    <n v="-33.032969000000001"/>
    <n v="5030.958984375"/>
    <n v="1"/>
    <n v="0"/>
    <x v="1"/>
    <n v="0"/>
    <n v="1"/>
    <m/>
  </r>
  <r>
    <x v="0"/>
    <x v="0"/>
    <x v="1"/>
    <n v="4"/>
    <n v="-71.567155999999997"/>
    <n v="-33.024017999999998"/>
    <n v="7803.37890625"/>
    <n v="1"/>
    <n v="0"/>
    <x v="1"/>
    <n v="0"/>
    <n v="1"/>
    <m/>
  </r>
  <r>
    <x v="0"/>
    <x v="0"/>
    <x v="1"/>
    <n v="5"/>
    <n v="-71.546985000000006"/>
    <n v="-33.027569999999997"/>
    <n v="9731.3369140625"/>
    <n v="1"/>
    <n v="0"/>
    <x v="1"/>
    <n v="0"/>
    <n v="1"/>
    <m/>
  </r>
  <r>
    <x v="0"/>
    <x v="0"/>
    <x v="1"/>
    <n v="6"/>
    <n v="-71.540125000000003"/>
    <n v="-33.029389999999999"/>
    <n v="10403.3505859375"/>
    <n v="1"/>
    <n v="0"/>
    <x v="1"/>
    <n v="0"/>
    <n v="1"/>
    <m/>
  </r>
  <r>
    <x v="0"/>
    <x v="0"/>
    <x v="1"/>
    <n v="7"/>
    <n v="-71.534717000000001"/>
    <n v="-33.031471000000003"/>
    <n v="10968.1162109375"/>
    <n v="1"/>
    <n v="0"/>
    <x v="1"/>
    <n v="0"/>
    <n v="1"/>
    <m/>
  </r>
  <r>
    <x v="0"/>
    <x v="0"/>
    <x v="1"/>
    <n v="8"/>
    <n v="-71.529853000000003"/>
    <n v="-33.030323000000003"/>
    <n v="11917.009765625"/>
    <n v="1"/>
    <n v="0"/>
    <x v="1"/>
    <n v="0"/>
    <n v="1"/>
    <m/>
  </r>
  <r>
    <x v="0"/>
    <x v="0"/>
    <x v="1"/>
    <n v="9"/>
    <n v="-71.528177999999997"/>
    <n v="-33.024172999999998"/>
    <n v="12856.857421875"/>
    <n v="1"/>
    <n v="0"/>
    <x v="1"/>
    <n v="0"/>
    <n v="1"/>
    <m/>
  </r>
  <r>
    <x v="0"/>
    <x v="0"/>
    <x v="1"/>
    <n v="10"/>
    <n v="-71.521986999999996"/>
    <n v="-33.020954000000003"/>
    <n v="15179.6328125"/>
    <n v="1"/>
    <n v="0"/>
    <x v="1"/>
    <n v="0"/>
    <n v="1"/>
    <m/>
  </r>
  <r>
    <x v="0"/>
    <x v="0"/>
    <x v="1"/>
    <n v="11"/>
    <n v="-71.507537999999997"/>
    <n v="-33.023584"/>
    <n v="16652.71484375"/>
    <n v="1"/>
    <n v="0"/>
    <x v="1"/>
    <n v="0"/>
    <n v="1"/>
    <m/>
  </r>
  <r>
    <x v="0"/>
    <x v="0"/>
    <x v="1"/>
    <n v="12"/>
    <n v="-71.505921000000001"/>
    <n v="-33.003576000000002"/>
    <n v="20528.017578125"/>
    <n v="1"/>
    <n v="0"/>
    <x v="1"/>
    <n v="0"/>
    <n v="1"/>
    <m/>
  </r>
  <r>
    <x v="0"/>
    <x v="0"/>
    <x v="1"/>
    <n v="13"/>
    <n v="-71.499043"/>
    <n v="-33.007755000000003"/>
    <n v="21484.044921875"/>
    <n v="1"/>
    <n v="0"/>
    <x v="1"/>
    <n v="0"/>
    <n v="1"/>
    <m/>
  </r>
  <r>
    <x v="0"/>
    <x v="0"/>
    <x v="1"/>
    <n v="14"/>
    <n v="-71.497159999999994"/>
    <n v="-33.005096000000002"/>
    <n v="21919.197265625"/>
    <n v="1"/>
    <n v="0"/>
    <x v="1"/>
    <n v="0"/>
    <n v="1"/>
    <m/>
  </r>
  <r>
    <x v="0"/>
    <x v="0"/>
    <x v="1"/>
    <n v="15"/>
    <n v="-71.498411000000004"/>
    <n v="-33.002429999999997"/>
    <n v="22326.05078125"/>
    <n v="1"/>
    <n v="0"/>
    <x v="1"/>
    <n v="0"/>
    <n v="1"/>
    <m/>
  </r>
  <r>
    <x v="0"/>
    <x v="0"/>
    <x v="1"/>
    <n v="16"/>
    <n v="-71.496350000000007"/>
    <n v="-32.998491000000001"/>
    <n v="22963.2578125"/>
    <n v="1"/>
    <n v="0"/>
    <x v="1"/>
    <n v="0"/>
    <n v="1"/>
    <m/>
  </r>
  <r>
    <x v="0"/>
    <x v="0"/>
    <x v="1"/>
    <n v="17"/>
    <n v="-71.492366000000004"/>
    <n v="-33.000444999999999"/>
    <n v="23581.93359375"/>
    <n v="1"/>
    <n v="0"/>
    <x v="1"/>
    <n v="0"/>
    <n v="1"/>
    <m/>
  </r>
  <r>
    <x v="0"/>
    <x v="0"/>
    <x v="1"/>
    <n v="18"/>
    <n v="-71.490289000000004"/>
    <n v="-33.004981999999998"/>
    <n v="24296.064453125"/>
    <n v="1"/>
    <n v="0"/>
    <x v="1"/>
    <n v="0"/>
    <n v="1"/>
    <m/>
  </r>
  <r>
    <x v="0"/>
    <x v="0"/>
    <x v="1"/>
    <n v="19"/>
    <n v="-71.487485000000007"/>
    <n v="-33.007499000000003"/>
    <n v="24715.20703125"/>
    <n v="1"/>
    <n v="1"/>
    <x v="1"/>
    <n v="0.05"/>
    <n v="1"/>
    <m/>
  </r>
  <r>
    <x v="0"/>
    <x v="1"/>
    <x v="0"/>
    <n v="1"/>
    <n v="-71.477885000000001"/>
    <n v="-32.998195000000003"/>
    <n v="249.07356262207031"/>
    <n v="1"/>
    <n v="1"/>
    <x v="0"/>
    <n v="0.9"/>
    <n v="1"/>
    <m/>
  </r>
  <r>
    <x v="0"/>
    <x v="1"/>
    <x v="0"/>
    <n v="2"/>
    <n v="-71.480975000000001"/>
    <n v="-32.999260999999997"/>
    <n v="667.57440185546875"/>
    <n v="1"/>
    <n v="1"/>
    <x v="1"/>
    <n v="0.05"/>
    <n v="1"/>
    <m/>
  </r>
  <r>
    <x v="0"/>
    <x v="1"/>
    <x v="0"/>
    <n v="3"/>
    <n v="-71.485791000000006"/>
    <n v="-32.994109999999999"/>
    <n v="1707.308837890625"/>
    <n v="1"/>
    <n v="0"/>
    <x v="1"/>
    <n v="0"/>
    <n v="1"/>
    <m/>
  </r>
  <r>
    <x v="0"/>
    <x v="1"/>
    <x v="0"/>
    <n v="4"/>
    <n v="-71.487611999999999"/>
    <n v="-32.991627999999999"/>
    <n v="2168.349609375"/>
    <n v="1"/>
    <n v="0"/>
    <x v="1"/>
    <n v="0"/>
    <n v="1"/>
    <m/>
  </r>
  <r>
    <x v="0"/>
    <x v="1"/>
    <x v="0"/>
    <n v="5"/>
    <n v="-71.496786999999998"/>
    <n v="-32.987434"/>
    <n v="3327.676025390625"/>
    <n v="1"/>
    <n v="0"/>
    <x v="1"/>
    <n v="0"/>
    <n v="1"/>
    <m/>
  </r>
  <r>
    <x v="0"/>
    <x v="1"/>
    <x v="0"/>
    <n v="6"/>
    <n v="-71.507208000000006"/>
    <n v="-32.987155000000001"/>
    <n v="4641.43017578125"/>
    <n v="1"/>
    <n v="0"/>
    <x v="1"/>
    <n v="0"/>
    <n v="1"/>
    <m/>
  </r>
  <r>
    <x v="0"/>
    <x v="1"/>
    <x v="0"/>
    <n v="7"/>
    <n v="-71.506450999999998"/>
    <n v="-32.992928999999997"/>
    <n v="5408.51416015625"/>
    <n v="1"/>
    <n v="0"/>
    <x v="1"/>
    <n v="0"/>
    <n v="1"/>
    <m/>
  </r>
  <r>
    <x v="0"/>
    <x v="1"/>
    <x v="0"/>
    <n v="8"/>
    <n v="-71.503799999999998"/>
    <n v="-32.994959000000001"/>
    <n v="5787.85693359375"/>
    <n v="1"/>
    <n v="0"/>
    <x v="1"/>
    <n v="0"/>
    <n v="1"/>
    <m/>
  </r>
  <r>
    <x v="0"/>
    <x v="1"/>
    <x v="0"/>
    <n v="9"/>
    <n v="-71.507544999999993"/>
    <n v="-33.023428000000003"/>
    <n v="10511.494140625"/>
    <n v="1"/>
    <n v="0"/>
    <x v="1"/>
    <n v="0"/>
    <n v="1"/>
    <m/>
  </r>
  <r>
    <x v="0"/>
    <x v="1"/>
    <x v="0"/>
    <n v="10"/>
    <n v="-71.522019999999998"/>
    <n v="-33.020986000000001"/>
    <n v="11994.177734375"/>
    <n v="1"/>
    <n v="0"/>
    <x v="1"/>
    <n v="0"/>
    <n v="1"/>
    <m/>
  </r>
  <r>
    <x v="0"/>
    <x v="1"/>
    <x v="0"/>
    <n v="11"/>
    <n v="-71.517335000000003"/>
    <n v="-33.027293999999998"/>
    <n v="13145.9716796875"/>
    <n v="1"/>
    <n v="0"/>
    <x v="1"/>
    <n v="0"/>
    <n v="1"/>
    <m/>
  </r>
  <r>
    <x v="0"/>
    <x v="1"/>
    <x v="0"/>
    <n v="12"/>
    <n v="-71.528212999999994"/>
    <n v="-33.024165000000004"/>
    <n v="14315.640625"/>
    <n v="1"/>
    <n v="0"/>
    <x v="1"/>
    <n v="0"/>
    <n v="1"/>
    <m/>
  </r>
  <r>
    <x v="0"/>
    <x v="1"/>
    <x v="0"/>
    <n v="13"/>
    <n v="-71.529927999999998"/>
    <n v="-33.030402000000002"/>
    <n v="15263.318359375"/>
    <n v="1"/>
    <n v="0"/>
    <x v="1"/>
    <n v="0"/>
    <n v="1"/>
    <m/>
  </r>
  <r>
    <x v="0"/>
    <x v="1"/>
    <x v="0"/>
    <n v="14"/>
    <n v="-71.534626000000003"/>
    <n v="-33.031182999999999"/>
    <n v="16054.9130859375"/>
    <n v="1"/>
    <n v="0"/>
    <x v="1"/>
    <n v="0"/>
    <n v="1"/>
    <m/>
  </r>
  <r>
    <x v="0"/>
    <x v="1"/>
    <x v="0"/>
    <n v="15"/>
    <n v="-71.540088999999995"/>
    <n v="-33.029203000000003"/>
    <n v="16618.228515625"/>
    <n v="1"/>
    <n v="0"/>
    <x v="1"/>
    <n v="0"/>
    <n v="1"/>
    <m/>
  </r>
  <r>
    <x v="0"/>
    <x v="1"/>
    <x v="0"/>
    <n v="16"/>
    <n v="-71.546914000000001"/>
    <n v="-33.027403999999997"/>
    <n v="17286.55078125"/>
    <n v="1"/>
    <n v="0"/>
    <x v="1"/>
    <n v="0"/>
    <n v="1"/>
    <m/>
  </r>
  <r>
    <x v="0"/>
    <x v="1"/>
    <x v="0"/>
    <n v="17"/>
    <n v="-71.567457000000005"/>
    <n v="-33.023707999999999"/>
    <n v="19269.919921875"/>
    <n v="1"/>
    <n v="0"/>
    <x v="1"/>
    <n v="0"/>
    <n v="1"/>
    <m/>
  </r>
  <r>
    <x v="0"/>
    <x v="1"/>
    <x v="0"/>
    <n v="18"/>
    <n v="-71.590502000000001"/>
    <n v="-33.032727999999999"/>
    <n v="22007.69921875"/>
    <n v="1"/>
    <n v="0"/>
    <x v="1"/>
    <n v="0"/>
    <n v="1"/>
    <m/>
  </r>
  <r>
    <x v="0"/>
    <x v="1"/>
    <x v="0"/>
    <n v="19"/>
    <n v="-71.612601999999995"/>
    <n v="-33.044125999999999"/>
    <n v="24651.70703125"/>
    <n v="1"/>
    <n v="0"/>
    <x v="1"/>
    <n v="0"/>
    <n v="1"/>
    <m/>
  </r>
  <r>
    <x v="0"/>
    <x v="1"/>
    <x v="0"/>
    <n v="20"/>
    <n v="-71.628960000000006"/>
    <n v="-33.036237"/>
    <n v="26544.73046875"/>
    <n v="1"/>
    <n v="1"/>
    <x v="1"/>
    <n v="0.05"/>
    <n v="1"/>
    <m/>
  </r>
  <r>
    <x v="0"/>
    <x v="1"/>
    <x v="1"/>
    <n v="1"/>
    <n v="-71.629248000000004"/>
    <n v="-33.035311"/>
    <n v="182.5172119140625"/>
    <n v="1"/>
    <n v="1"/>
    <x v="0"/>
    <n v="0.9"/>
    <n v="1"/>
    <m/>
  </r>
  <r>
    <x v="0"/>
    <x v="1"/>
    <x v="1"/>
    <n v="2"/>
    <n v="-71.612558000000007"/>
    <n v="-33.044213999999997"/>
    <n v="2201.792236328125"/>
    <n v="1"/>
    <n v="1"/>
    <x v="1"/>
    <n v="0.05"/>
    <n v="1"/>
    <m/>
  </r>
  <r>
    <x v="0"/>
    <x v="1"/>
    <x v="1"/>
    <n v="3"/>
    <n v="-71.590827000000004"/>
    <n v="-33.032969000000001"/>
    <n v="5030.958984375"/>
    <n v="1"/>
    <n v="0"/>
    <x v="1"/>
    <n v="0"/>
    <n v="1"/>
    <m/>
  </r>
  <r>
    <x v="0"/>
    <x v="1"/>
    <x v="1"/>
    <n v="4"/>
    <n v="-71.567155999999997"/>
    <n v="-33.024017999999998"/>
    <n v="7803.37890625"/>
    <n v="1"/>
    <n v="0"/>
    <x v="1"/>
    <n v="0"/>
    <n v="1"/>
    <m/>
  </r>
  <r>
    <x v="0"/>
    <x v="1"/>
    <x v="1"/>
    <n v="5"/>
    <n v="-71.546985000000006"/>
    <n v="-33.027569999999997"/>
    <n v="9731.3369140625"/>
    <n v="1"/>
    <n v="0"/>
    <x v="1"/>
    <n v="0"/>
    <n v="1"/>
    <m/>
  </r>
  <r>
    <x v="0"/>
    <x v="1"/>
    <x v="1"/>
    <n v="6"/>
    <n v="-71.540125000000003"/>
    <n v="-33.029389999999999"/>
    <n v="10403.3505859375"/>
    <n v="1"/>
    <n v="0"/>
    <x v="1"/>
    <n v="0"/>
    <n v="1"/>
    <m/>
  </r>
  <r>
    <x v="0"/>
    <x v="1"/>
    <x v="1"/>
    <n v="7"/>
    <n v="-71.534717000000001"/>
    <n v="-33.031471000000003"/>
    <n v="10968.1162109375"/>
    <n v="1"/>
    <n v="0"/>
    <x v="1"/>
    <n v="0"/>
    <n v="1"/>
    <m/>
  </r>
  <r>
    <x v="0"/>
    <x v="1"/>
    <x v="1"/>
    <n v="8"/>
    <n v="-71.529894999999996"/>
    <n v="-33.030366999999998"/>
    <n v="11910.748046875"/>
    <n v="1"/>
    <n v="0"/>
    <x v="1"/>
    <n v="0"/>
    <n v="1"/>
    <m/>
  </r>
  <r>
    <x v="0"/>
    <x v="1"/>
    <x v="1"/>
    <n v="9"/>
    <n v="-71.528177999999997"/>
    <n v="-33.024172999999998"/>
    <n v="12856.857421875"/>
    <n v="1"/>
    <n v="0"/>
    <x v="1"/>
    <n v="0"/>
    <n v="1"/>
    <m/>
  </r>
  <r>
    <x v="0"/>
    <x v="1"/>
    <x v="1"/>
    <n v="10"/>
    <n v="-71.521986999999996"/>
    <n v="-33.020954000000003"/>
    <n v="15179.6328125"/>
    <n v="1"/>
    <n v="0"/>
    <x v="1"/>
    <n v="0"/>
    <n v="1"/>
    <m/>
  </r>
  <r>
    <x v="0"/>
    <x v="1"/>
    <x v="1"/>
    <n v="11"/>
    <n v="-71.507537999999997"/>
    <n v="-33.023584"/>
    <n v="16652.71484375"/>
    <n v="1"/>
    <n v="0"/>
    <x v="1"/>
    <n v="0"/>
    <n v="1"/>
    <m/>
  </r>
  <r>
    <x v="0"/>
    <x v="1"/>
    <x v="1"/>
    <n v="12"/>
    <n v="-71.503787000000003"/>
    <n v="-32.994962999999998"/>
    <n v="21578.7421875"/>
    <n v="1"/>
    <n v="0"/>
    <x v="1"/>
    <n v="0"/>
    <n v="1"/>
    <m/>
  </r>
  <r>
    <x v="0"/>
    <x v="1"/>
    <x v="1"/>
    <n v="13"/>
    <n v="-71.506473"/>
    <n v="-32.992953999999997"/>
    <n v="21955.927734375"/>
    <n v="1"/>
    <n v="0"/>
    <x v="1"/>
    <n v="0"/>
    <n v="1"/>
    <m/>
  </r>
  <r>
    <x v="0"/>
    <x v="1"/>
    <x v="1"/>
    <n v="14"/>
    <n v="-71.507203000000004"/>
    <n v="-32.987155000000001"/>
    <n v="22726.92578125"/>
    <n v="1"/>
    <n v="0"/>
    <x v="1"/>
    <n v="0"/>
    <n v="1"/>
    <m/>
  </r>
  <r>
    <x v="0"/>
    <x v="1"/>
    <x v="1"/>
    <n v="15"/>
    <n v="-71.496792999999997"/>
    <n v="-32.987430000000003"/>
    <n v="24039.501953125"/>
    <n v="1"/>
    <n v="0"/>
    <x v="1"/>
    <n v="0"/>
    <n v="1"/>
    <m/>
  </r>
  <r>
    <x v="0"/>
    <x v="1"/>
    <x v="1"/>
    <n v="16"/>
    <n v="-71.487617999999998"/>
    <n v="-32.991658000000001"/>
    <n v="25202.91796875"/>
    <n v="1"/>
    <n v="0"/>
    <x v="1"/>
    <n v="0"/>
    <n v="1"/>
    <m/>
  </r>
  <r>
    <x v="0"/>
    <x v="1"/>
    <x v="1"/>
    <n v="17"/>
    <n v="-71.485791000000006"/>
    <n v="-32.994109999999999"/>
    <n v="25660.5859375"/>
    <n v="1"/>
    <n v="0"/>
    <x v="1"/>
    <n v="0"/>
    <n v="1"/>
    <m/>
  </r>
  <r>
    <x v="0"/>
    <x v="1"/>
    <x v="1"/>
    <n v="18"/>
    <n v="-71.481003999999999"/>
    <n v="-32.999259000000002"/>
    <n v="26697.599609375"/>
    <n v="1"/>
    <n v="0"/>
    <x v="1"/>
    <n v="0"/>
    <n v="1"/>
    <m/>
  </r>
  <r>
    <x v="0"/>
    <x v="1"/>
    <x v="1"/>
    <n v="19"/>
    <n v="-71.477885000000001"/>
    <n v="-32.998195000000003"/>
    <n v="27118.8203125"/>
    <n v="1"/>
    <n v="1"/>
    <x v="1"/>
    <n v="0.05"/>
    <n v="1"/>
    <m/>
  </r>
  <r>
    <x v="0"/>
    <x v="2"/>
    <x v="0"/>
    <n v="1"/>
    <n v="-71.504360000000005"/>
    <n v="-33.051281000000003"/>
    <n v="125.71060180664062"/>
    <n v="1"/>
    <n v="1"/>
    <x v="0"/>
    <n v="0.9"/>
    <n v="1"/>
    <m/>
  </r>
  <r>
    <x v="0"/>
    <x v="2"/>
    <x v="0"/>
    <n v="2"/>
    <n v="-71.526151999999996"/>
    <n v="-33.037171999999998"/>
    <n v="2708.132080078125"/>
    <n v="1"/>
    <n v="1"/>
    <x v="1"/>
    <n v="0.05"/>
    <n v="1"/>
    <m/>
  </r>
  <r>
    <x v="0"/>
    <x v="2"/>
    <x v="0"/>
    <n v="3"/>
    <n v="-71.534463000000002"/>
    <n v="-33.031320999999998"/>
    <n v="3801.18505859375"/>
    <n v="1"/>
    <n v="0"/>
    <x v="1"/>
    <n v="0"/>
    <n v="1"/>
    <m/>
  </r>
  <r>
    <x v="0"/>
    <x v="2"/>
    <x v="0"/>
    <n v="4"/>
    <n v="-71.540013000000002"/>
    <n v="-33.029223000000002"/>
    <n v="4378.662109375"/>
    <n v="1"/>
    <n v="0"/>
    <x v="1"/>
    <n v="0"/>
    <n v="1"/>
    <m/>
  </r>
  <r>
    <x v="0"/>
    <x v="2"/>
    <x v="0"/>
    <n v="5"/>
    <n v="-71.546914000000001"/>
    <n v="-33.027403999999997"/>
    <n v="5054.42236328125"/>
    <n v="1"/>
    <n v="0"/>
    <x v="1"/>
    <n v="0"/>
    <n v="1"/>
    <m/>
  </r>
  <r>
    <x v="0"/>
    <x v="2"/>
    <x v="0"/>
    <n v="6"/>
    <n v="-71.567415999999994"/>
    <n v="-33.023710000000001"/>
    <n v="7033.9541015625"/>
    <n v="1"/>
    <n v="0"/>
    <x v="1"/>
    <n v="0"/>
    <n v="1"/>
    <m/>
  </r>
  <r>
    <x v="0"/>
    <x v="2"/>
    <x v="0"/>
    <n v="7"/>
    <n v="-71.590502000000001"/>
    <n v="-33.032727999999999"/>
    <n v="9775.5693359375"/>
    <n v="1"/>
    <n v="0"/>
    <x v="1"/>
    <n v="0"/>
    <n v="1"/>
    <m/>
  </r>
  <r>
    <x v="0"/>
    <x v="2"/>
    <x v="0"/>
    <n v="8"/>
    <n v="-71.605262999999994"/>
    <n v="-33.044462000000003"/>
    <n v="11880.34375"/>
    <n v="1"/>
    <n v="0"/>
    <x v="1"/>
    <n v="0"/>
    <n v="1"/>
    <m/>
  </r>
  <r>
    <x v="0"/>
    <x v="2"/>
    <x v="0"/>
    <n v="9"/>
    <n v="-71.602932999999993"/>
    <n v="-33.050341000000003"/>
    <n v="12567.8046875"/>
    <n v="1"/>
    <n v="0"/>
    <x v="1"/>
    <n v="0"/>
    <n v="1"/>
    <m/>
  </r>
  <r>
    <x v="0"/>
    <x v="2"/>
    <x v="0"/>
    <n v="10"/>
    <n v="-71.613541999999995"/>
    <n v="-33.049658999999998"/>
    <n v="13828.4833984375"/>
    <n v="1"/>
    <n v="0"/>
    <x v="1"/>
    <n v="0"/>
    <n v="1"/>
    <m/>
  </r>
  <r>
    <x v="0"/>
    <x v="2"/>
    <x v="0"/>
    <n v="11"/>
    <n v="-71.619127000000006"/>
    <n v="-33.048259000000002"/>
    <n v="14375.138671875"/>
    <n v="1"/>
    <n v="0"/>
    <x v="1"/>
    <n v="0"/>
    <n v="1"/>
    <m/>
  </r>
  <r>
    <x v="0"/>
    <x v="2"/>
    <x v="0"/>
    <n v="12"/>
    <n v="-71.621538999999999"/>
    <n v="-33.044263999999998"/>
    <n v="15089.177734375"/>
    <n v="1"/>
    <n v="0"/>
    <x v="1"/>
    <n v="0"/>
    <n v="1"/>
    <m/>
  </r>
  <r>
    <x v="0"/>
    <x v="2"/>
    <x v="0"/>
    <n v="13"/>
    <n v="-71.629658000000006"/>
    <n v="-33.035905999999997"/>
    <n v="16339.8681640625"/>
    <n v="1"/>
    <n v="1"/>
    <x v="1"/>
    <n v="0.05"/>
    <n v="1"/>
    <m/>
  </r>
  <r>
    <x v="0"/>
    <x v="2"/>
    <x v="1"/>
    <n v="1"/>
    <n v="-71.630273000000003"/>
    <n v="-33.035992"/>
    <n v="209.87237548828125"/>
    <n v="1"/>
    <n v="1"/>
    <x v="0"/>
    <n v="0.9"/>
    <n v="1"/>
    <m/>
  </r>
  <r>
    <x v="0"/>
    <x v="2"/>
    <x v="1"/>
    <n v="2"/>
    <n v="-71.618082999999999"/>
    <n v="-33.047376999999997"/>
    <n v="2034.7235107421875"/>
    <n v="1"/>
    <n v="1"/>
    <x v="1"/>
    <n v="0.05"/>
    <n v="1"/>
    <m/>
  </r>
  <r>
    <x v="0"/>
    <x v="2"/>
    <x v="1"/>
    <n v="3"/>
    <n v="-71.613528000000002"/>
    <n v="-33.049661999999998"/>
    <n v="2659.411376953125"/>
    <n v="1"/>
    <n v="0"/>
    <x v="1"/>
    <n v="0"/>
    <n v="1"/>
    <m/>
  </r>
  <r>
    <x v="0"/>
    <x v="2"/>
    <x v="1"/>
    <n v="4"/>
    <n v="-71.602615999999998"/>
    <n v="-33.050244999999997"/>
    <n v="3951.6181640625"/>
    <n v="1"/>
    <n v="0"/>
    <x v="1"/>
    <n v="0"/>
    <n v="1"/>
    <m/>
  </r>
  <r>
    <x v="0"/>
    <x v="2"/>
    <x v="1"/>
    <n v="5"/>
    <n v="-71.605027000000007"/>
    <n v="-33.044387"/>
    <n v="4639.3505859375"/>
    <n v="1"/>
    <n v="0"/>
    <x v="1"/>
    <n v="0"/>
    <n v="1"/>
    <m/>
  </r>
  <r>
    <x v="0"/>
    <x v="2"/>
    <x v="1"/>
    <n v="6"/>
    <n v="-71.590475999999995"/>
    <n v="-33.032845999999999"/>
    <n v="6853.5634765625"/>
    <n v="1"/>
    <n v="0"/>
    <x v="1"/>
    <n v="0"/>
    <n v="1"/>
    <m/>
  </r>
  <r>
    <x v="0"/>
    <x v="2"/>
    <x v="1"/>
    <n v="7"/>
    <n v="-71.567217999999997"/>
    <n v="-33.024011000000002"/>
    <n v="9584.58203125"/>
    <n v="1"/>
    <n v="0"/>
    <x v="1"/>
    <n v="0"/>
    <n v="1"/>
    <m/>
  </r>
  <r>
    <x v="0"/>
    <x v="2"/>
    <x v="1"/>
    <n v="8"/>
    <n v="-71.546985000000006"/>
    <n v="-33.027569999999997"/>
    <n v="11518.3837890625"/>
    <n v="1"/>
    <n v="0"/>
    <x v="1"/>
    <n v="0"/>
    <n v="1"/>
    <m/>
  </r>
  <r>
    <x v="0"/>
    <x v="2"/>
    <x v="1"/>
    <n v="9"/>
    <n v="-71.540076999999997"/>
    <n v="-33.029401"/>
    <n v="12195.044921875"/>
    <n v="1"/>
    <n v="0"/>
    <x v="1"/>
    <n v="0"/>
    <n v="1"/>
    <m/>
  </r>
  <r>
    <x v="0"/>
    <x v="2"/>
    <x v="1"/>
    <n v="10"/>
    <n v="-71.534676000000005"/>
    <n v="-33.031500000000001"/>
    <n v="12760.1650390625"/>
    <n v="1"/>
    <n v="0"/>
    <x v="1"/>
    <n v="0"/>
    <n v="1"/>
    <m/>
  </r>
  <r>
    <x v="0"/>
    <x v="2"/>
    <x v="1"/>
    <n v="11"/>
    <n v="-71.526184999999998"/>
    <n v="-33.037132"/>
    <n v="13805.1015625"/>
    <n v="1"/>
    <n v="0"/>
    <x v="1"/>
    <n v="0"/>
    <n v="1"/>
    <m/>
  </r>
  <r>
    <x v="0"/>
    <x v="2"/>
    <x v="1"/>
    <n v="12"/>
    <n v="-71.504372000000004"/>
    <n v="-33.051276999999999"/>
    <n v="16391.720703125"/>
    <n v="1"/>
    <n v="1"/>
    <x v="1"/>
    <n v="0.05"/>
    <n v="1"/>
    <m/>
  </r>
  <r>
    <x v="0"/>
    <x v="3"/>
    <x v="0"/>
    <n v="1"/>
    <n v="-71.533028000000002"/>
    <n v="-33.056164000000003"/>
    <n v="96.584686279296875"/>
    <n v="1"/>
    <n v="1"/>
    <x v="0"/>
    <n v="0.9"/>
    <n v="1"/>
    <m/>
  </r>
  <r>
    <x v="0"/>
    <x v="3"/>
    <x v="0"/>
    <n v="2"/>
    <n v="-71.535274000000001"/>
    <n v="-33.057913999999997"/>
    <n v="610.73382568359375"/>
    <n v="1"/>
    <n v="1"/>
    <x v="1"/>
    <n v="0.05"/>
    <n v="1"/>
    <m/>
  </r>
  <r>
    <x v="0"/>
    <x v="3"/>
    <x v="0"/>
    <n v="3"/>
    <n v="-71.539264000000003"/>
    <n v="-33.054167"/>
    <n v="1649.1312255859375"/>
    <n v="1"/>
    <n v="0"/>
    <x v="1"/>
    <n v="0"/>
    <n v="1"/>
    <m/>
  </r>
  <r>
    <x v="0"/>
    <x v="3"/>
    <x v="0"/>
    <n v="4"/>
    <n v="-71.536575999999997"/>
    <n v="-33.062707000000003"/>
    <n v="2753.212646484375"/>
    <n v="1"/>
    <n v="0"/>
    <x v="1"/>
    <n v="0"/>
    <n v="1"/>
    <m/>
  </r>
  <r>
    <x v="0"/>
    <x v="3"/>
    <x v="0"/>
    <n v="5"/>
    <n v="-71.535218999999998"/>
    <n v="-33.055380999999997"/>
    <n v="3799.058837890625"/>
    <n v="1"/>
    <n v="0"/>
    <x v="1"/>
    <n v="0"/>
    <n v="1"/>
    <m/>
  </r>
  <r>
    <x v="0"/>
    <x v="3"/>
    <x v="0"/>
    <n v="6"/>
    <n v="-71.536749999999998"/>
    <n v="-33.052636999999997"/>
    <n v="4147.5048828125"/>
    <n v="1"/>
    <n v="0"/>
    <x v="1"/>
    <n v="0"/>
    <n v="1"/>
    <m/>
  </r>
  <r>
    <x v="0"/>
    <x v="3"/>
    <x v="0"/>
    <n v="7"/>
    <n v="-71.538988000000003"/>
    <n v="-33.046422999999997"/>
    <n v="4902.32373046875"/>
    <n v="1"/>
    <n v="0"/>
    <x v="1"/>
    <n v="0"/>
    <n v="1"/>
    <m/>
  </r>
  <r>
    <x v="0"/>
    <x v="3"/>
    <x v="0"/>
    <n v="8"/>
    <n v="-71.542122000000006"/>
    <n v="-33.041620999999999"/>
    <n v="5678.728515625"/>
    <n v="1"/>
    <n v="0"/>
    <x v="1"/>
    <n v="0"/>
    <n v="1"/>
    <m/>
  </r>
  <r>
    <x v="0"/>
    <x v="3"/>
    <x v="0"/>
    <n v="9"/>
    <n v="-71.541792999999998"/>
    <n v="-33.038378999999999"/>
    <n v="6304.6376953125"/>
    <n v="1"/>
    <n v="0"/>
    <x v="1"/>
    <n v="0"/>
    <n v="1"/>
    <m/>
  </r>
  <r>
    <x v="0"/>
    <x v="3"/>
    <x v="0"/>
    <n v="10"/>
    <n v="-71.545417"/>
    <n v="-33.033757999999999"/>
    <n v="7216.14013671875"/>
    <n v="1"/>
    <n v="0"/>
    <x v="1"/>
    <n v="0"/>
    <n v="1"/>
    <m/>
  </r>
  <r>
    <x v="0"/>
    <x v="3"/>
    <x v="0"/>
    <n v="11"/>
    <n v="-71.543940000000006"/>
    <n v="-33.030569999999997"/>
    <n v="7893.21875"/>
    <n v="1"/>
    <n v="0"/>
    <x v="1"/>
    <n v="0"/>
    <n v="1"/>
    <m/>
  </r>
  <r>
    <x v="0"/>
    <x v="3"/>
    <x v="0"/>
    <n v="12"/>
    <n v="-71.546968000000007"/>
    <n v="-33.027388000000002"/>
    <n v="8866.8662109375"/>
    <n v="1"/>
    <n v="0"/>
    <x v="1"/>
    <n v="0"/>
    <n v="1"/>
    <m/>
  </r>
  <r>
    <x v="0"/>
    <x v="3"/>
    <x v="0"/>
    <n v="13"/>
    <n v="-71.567457000000005"/>
    <n v="-33.023707999999999"/>
    <n v="10844.8857421875"/>
    <n v="1"/>
    <n v="0"/>
    <x v="1"/>
    <n v="0"/>
    <n v="1"/>
    <m/>
  </r>
  <r>
    <x v="0"/>
    <x v="3"/>
    <x v="0"/>
    <n v="14"/>
    <n v="-71.590868"/>
    <n v="-33.032829999999997"/>
    <n v="13618.748046875"/>
    <n v="1"/>
    <n v="0"/>
    <x v="1"/>
    <n v="0"/>
    <n v="1"/>
    <m/>
  </r>
  <r>
    <x v="0"/>
    <x v="3"/>
    <x v="0"/>
    <n v="15"/>
    <n v="-71.612665000000007"/>
    <n v="-33.044111999999998"/>
    <n v="16232.7578125"/>
    <n v="1"/>
    <n v="0"/>
    <x v="1"/>
    <n v="0"/>
    <n v="1"/>
    <m/>
  </r>
  <r>
    <x v="0"/>
    <x v="3"/>
    <x v="0"/>
    <n v="16"/>
    <n v="-71.628960000000006"/>
    <n v="-33.036237"/>
    <n v="18119.6953125"/>
    <n v="1"/>
    <n v="1"/>
    <x v="1"/>
    <n v="0.05"/>
    <n v="1"/>
    <m/>
  </r>
  <r>
    <x v="0"/>
    <x v="3"/>
    <x v="1"/>
    <n v="1"/>
    <n v="-71.629007000000001"/>
    <n v="-33.036355"/>
    <n v="300.4859619140625"/>
    <n v="1"/>
    <n v="1"/>
    <x v="0"/>
    <n v="0.9"/>
    <n v="1"/>
    <m/>
  </r>
  <r>
    <x v="0"/>
    <x v="3"/>
    <x v="1"/>
    <n v="2"/>
    <n v="-71.612558000000007"/>
    <n v="-33.044213999999997"/>
    <n v="2201.792236328125"/>
    <n v="1"/>
    <n v="1"/>
    <x v="1"/>
    <n v="0.05"/>
    <n v="1"/>
    <m/>
  </r>
  <r>
    <x v="0"/>
    <x v="3"/>
    <x v="1"/>
    <n v="3"/>
    <n v="-71.590827000000004"/>
    <n v="-33.032969000000001"/>
    <n v="5030.958984375"/>
    <n v="1"/>
    <n v="0"/>
    <x v="1"/>
    <n v="0"/>
    <n v="1"/>
    <m/>
  </r>
  <r>
    <x v="0"/>
    <x v="3"/>
    <x v="1"/>
    <n v="4"/>
    <n v="-71.567155999999997"/>
    <n v="-33.024017999999998"/>
    <n v="7803.37890625"/>
    <n v="1"/>
    <n v="0"/>
    <x v="1"/>
    <n v="0"/>
    <n v="1"/>
    <m/>
  </r>
  <r>
    <x v="0"/>
    <x v="3"/>
    <x v="1"/>
    <n v="5"/>
    <n v="-71.557665"/>
    <n v="-33.025624999999998"/>
    <n v="8708.6259765625"/>
    <n v="1"/>
    <n v="0"/>
    <x v="1"/>
    <n v="0"/>
    <n v="1"/>
    <m/>
  </r>
  <r>
    <x v="0"/>
    <x v="3"/>
    <x v="1"/>
    <n v="6"/>
    <n v="-71.546985000000006"/>
    <n v="-33.027569999999997"/>
    <n v="9731.3369140625"/>
    <n v="1"/>
    <n v="0"/>
    <x v="1"/>
    <n v="0"/>
    <n v="1"/>
    <m/>
  </r>
  <r>
    <x v="0"/>
    <x v="3"/>
    <x v="1"/>
    <n v="7"/>
    <n v="-71.543993999999998"/>
    <n v="-33.030636000000001"/>
    <n v="10329.92578125"/>
    <n v="1"/>
    <n v="0"/>
    <x v="1"/>
    <n v="0"/>
    <n v="1"/>
    <m/>
  </r>
  <r>
    <x v="0"/>
    <x v="3"/>
    <x v="1"/>
    <n v="8"/>
    <n v="-71.545423"/>
    <n v="-33.033763999999998"/>
    <n v="11058.2646484375"/>
    <n v="1"/>
    <n v="0"/>
    <x v="1"/>
    <n v="0"/>
    <n v="1"/>
    <m/>
  </r>
  <r>
    <x v="0"/>
    <x v="3"/>
    <x v="1"/>
    <n v="9"/>
    <n v="-71.541763000000003"/>
    <n v="-33.038393999999997"/>
    <n v="11972.154296875"/>
    <n v="1"/>
    <n v="0"/>
    <x v="1"/>
    <n v="0"/>
    <n v="1"/>
    <m/>
  </r>
  <r>
    <x v="0"/>
    <x v="3"/>
    <x v="1"/>
    <n v="10"/>
    <n v="-71.542105000000006"/>
    <n v="-33.041645000000003"/>
    <n v="12597.904296875"/>
    <n v="1"/>
    <n v="0"/>
    <x v="1"/>
    <n v="0"/>
    <n v="1"/>
    <m/>
  </r>
  <r>
    <x v="0"/>
    <x v="3"/>
    <x v="1"/>
    <n v="11"/>
    <n v="-71.538978999999998"/>
    <n v="-33.046447000000001"/>
    <n v="13374.0009765625"/>
    <n v="1"/>
    <n v="0"/>
    <x v="1"/>
    <n v="0"/>
    <n v="1"/>
    <m/>
  </r>
  <r>
    <x v="0"/>
    <x v="3"/>
    <x v="1"/>
    <n v="12"/>
    <n v="-71.536736000000005"/>
    <n v="-33.052725000000002"/>
    <n v="14135.875"/>
    <n v="1"/>
    <n v="0"/>
    <x v="1"/>
    <n v="0"/>
    <n v="1"/>
    <m/>
  </r>
  <r>
    <x v="0"/>
    <x v="3"/>
    <x v="1"/>
    <n v="13"/>
    <n v="-71.535173999999998"/>
    <n v="-33.055399000000001"/>
    <n v="14479.1220703125"/>
    <n v="1"/>
    <n v="0"/>
    <x v="1"/>
    <n v="0"/>
    <n v="1"/>
    <m/>
  </r>
  <r>
    <x v="0"/>
    <x v="3"/>
    <x v="1"/>
    <n v="14"/>
    <n v="-71.536562000000004"/>
    <n v="-33.062703999999997"/>
    <n v="15518.9716796875"/>
    <n v="1"/>
    <n v="0"/>
    <x v="1"/>
    <n v="0"/>
    <n v="1"/>
    <m/>
  </r>
  <r>
    <x v="0"/>
    <x v="3"/>
    <x v="1"/>
    <n v="15"/>
    <n v="-71.533033000000003"/>
    <n v="-33.056168"/>
    <n v="18279.26171875"/>
    <n v="1"/>
    <n v="1"/>
    <x v="1"/>
    <n v="0.05"/>
    <n v="1"/>
    <m/>
  </r>
  <r>
    <x v="0"/>
    <x v="4"/>
    <x v="0"/>
    <n v="1"/>
    <n v="-71.493297999999996"/>
    <n v="-33.021338"/>
    <n v="110.51520538330078"/>
    <n v="1"/>
    <n v="1"/>
    <x v="0"/>
    <n v="0.9"/>
    <n v="1"/>
    <m/>
  </r>
  <r>
    <x v="0"/>
    <x v="4"/>
    <x v="0"/>
    <n v="2"/>
    <n v="-71.495990000000006"/>
    <n v="-33.018906999999999"/>
    <n v="581.79583740234375"/>
    <n v="1"/>
    <n v="1"/>
    <x v="1"/>
    <n v="0.05"/>
    <n v="1"/>
    <m/>
  </r>
  <r>
    <x v="0"/>
    <x v="4"/>
    <x v="0"/>
    <n v="3"/>
    <n v="-71.507544999999993"/>
    <n v="-33.023428000000003"/>
    <n v="2160.23681640625"/>
    <n v="1"/>
    <n v="0"/>
    <x v="1"/>
    <n v="0"/>
    <n v="1"/>
    <m/>
  </r>
  <r>
    <x v="0"/>
    <x v="4"/>
    <x v="0"/>
    <n v="4"/>
    <n v="-71.522019999999998"/>
    <n v="-33.020986000000001"/>
    <n v="3642.91943359375"/>
    <n v="1"/>
    <n v="0"/>
    <x v="1"/>
    <n v="0"/>
    <n v="1"/>
    <m/>
  </r>
  <r>
    <x v="0"/>
    <x v="4"/>
    <x v="0"/>
    <n v="5"/>
    <n v="-71.528147000000004"/>
    <n v="-33.024180999999999"/>
    <n v="5957.96630859375"/>
    <n v="1"/>
    <n v="0"/>
    <x v="1"/>
    <n v="0"/>
    <n v="1"/>
    <m/>
  </r>
  <r>
    <x v="0"/>
    <x v="4"/>
    <x v="0"/>
    <n v="6"/>
    <n v="-71.529927999999998"/>
    <n v="-33.030402000000002"/>
    <n v="6912.060546875"/>
    <n v="1"/>
    <n v="0"/>
    <x v="1"/>
    <n v="0"/>
    <n v="1"/>
    <m/>
  </r>
  <r>
    <x v="0"/>
    <x v="4"/>
    <x v="0"/>
    <n v="7"/>
    <n v="-71.534626000000003"/>
    <n v="-33.031182999999999"/>
    <n v="7703.6552734375"/>
    <n v="1"/>
    <n v="0"/>
    <x v="1"/>
    <n v="0"/>
    <n v="1"/>
    <m/>
  </r>
  <r>
    <x v="0"/>
    <x v="4"/>
    <x v="0"/>
    <n v="8"/>
    <n v="-71.540013000000002"/>
    <n v="-33.029223000000002"/>
    <n v="8259.5322265625"/>
    <n v="1"/>
    <n v="0"/>
    <x v="1"/>
    <n v="0"/>
    <n v="1"/>
    <m/>
  </r>
  <r>
    <x v="0"/>
    <x v="4"/>
    <x v="0"/>
    <n v="9"/>
    <n v="-71.546968000000007"/>
    <n v="-33.027388000000002"/>
    <n v="8940.6396484375"/>
    <n v="1"/>
    <n v="0"/>
    <x v="1"/>
    <n v="0"/>
    <n v="1"/>
    <m/>
  </r>
  <r>
    <x v="0"/>
    <x v="4"/>
    <x v="0"/>
    <n v="10"/>
    <n v="-71.567457000000005"/>
    <n v="-33.023707999999999"/>
    <n v="10918.6591796875"/>
    <n v="1"/>
    <n v="0"/>
    <x v="1"/>
    <n v="0"/>
    <n v="1"/>
    <m/>
  </r>
  <r>
    <x v="0"/>
    <x v="4"/>
    <x v="0"/>
    <n v="11"/>
    <n v="-71.590868"/>
    <n v="-33.032829999999997"/>
    <n v="13692.521484375"/>
    <n v="1"/>
    <n v="0"/>
    <x v="1"/>
    <n v="0"/>
    <n v="1"/>
    <m/>
  </r>
  <r>
    <x v="0"/>
    <x v="4"/>
    <x v="0"/>
    <n v="12"/>
    <n v="-71.612601999999995"/>
    <n v="-33.044125999999999"/>
    <n v="16300.4453125"/>
    <n v="1"/>
    <n v="0"/>
    <x v="1"/>
    <n v="0"/>
    <n v="1"/>
    <m/>
  </r>
  <r>
    <x v="0"/>
    <x v="4"/>
    <x v="0"/>
    <n v="13"/>
    <n v="-71.628960000000006"/>
    <n v="-33.036237"/>
    <n v="18193.46875"/>
    <n v="1"/>
    <n v="1"/>
    <x v="1"/>
    <n v="0.05"/>
    <n v="1"/>
    <m/>
  </r>
  <r>
    <x v="0"/>
    <x v="4"/>
    <x v="1"/>
    <n v="1"/>
    <n v="-71.629234999999994"/>
    <n v="-33.035352000000003"/>
    <n v="187.22357177734375"/>
    <n v="1"/>
    <n v="1"/>
    <x v="0"/>
    <n v="0.9"/>
    <n v="1"/>
    <m/>
  </r>
  <r>
    <x v="0"/>
    <x v="4"/>
    <x v="1"/>
    <n v="2"/>
    <n v="-71.612558000000007"/>
    <n v="-33.044213999999997"/>
    <n v="2201.792236328125"/>
    <n v="1"/>
    <n v="1"/>
    <x v="1"/>
    <n v="0.05"/>
    <n v="1"/>
    <m/>
  </r>
  <r>
    <x v="0"/>
    <x v="4"/>
    <x v="1"/>
    <n v="3"/>
    <n v="-71.590827000000004"/>
    <n v="-33.032969000000001"/>
    <n v="5030.958984375"/>
    <n v="1"/>
    <n v="0"/>
    <x v="1"/>
    <n v="0"/>
    <n v="1"/>
    <m/>
  </r>
  <r>
    <x v="0"/>
    <x v="4"/>
    <x v="1"/>
    <n v="4"/>
    <n v="-71.567155999999997"/>
    <n v="-33.024017999999998"/>
    <n v="7803.37890625"/>
    <n v="1"/>
    <n v="0"/>
    <x v="1"/>
    <n v="0"/>
    <n v="1"/>
    <m/>
  </r>
  <r>
    <x v="0"/>
    <x v="4"/>
    <x v="1"/>
    <n v="5"/>
    <n v="-71.557665"/>
    <n v="-33.025624999999998"/>
    <n v="8708.6259765625"/>
    <n v="1"/>
    <n v="0"/>
    <x v="1"/>
    <n v="0"/>
    <n v="1"/>
    <m/>
  </r>
  <r>
    <x v="0"/>
    <x v="4"/>
    <x v="1"/>
    <n v="6"/>
    <n v="-71.546985000000006"/>
    <n v="-33.027569999999997"/>
    <n v="9731.3369140625"/>
    <n v="1"/>
    <n v="0"/>
    <x v="1"/>
    <n v="0"/>
    <n v="1"/>
    <m/>
  </r>
  <r>
    <x v="0"/>
    <x v="4"/>
    <x v="1"/>
    <n v="7"/>
    <n v="-71.540076999999997"/>
    <n v="-33.029401"/>
    <n v="10407.998046875"/>
    <n v="1"/>
    <n v="0"/>
    <x v="1"/>
    <n v="0"/>
    <n v="1"/>
    <m/>
  </r>
  <r>
    <x v="0"/>
    <x v="4"/>
    <x v="1"/>
    <n v="8"/>
    <n v="-71.529894999999996"/>
    <n v="-33.030366999999998"/>
    <n v="11910.748046875"/>
    <n v="1"/>
    <n v="0"/>
    <x v="1"/>
    <n v="0"/>
    <n v="1"/>
    <m/>
  </r>
  <r>
    <x v="0"/>
    <x v="4"/>
    <x v="1"/>
    <n v="9"/>
    <n v="-71.528177999999997"/>
    <n v="-33.024172999999998"/>
    <n v="12856.857421875"/>
    <n v="1"/>
    <n v="0"/>
    <x v="1"/>
    <n v="0"/>
    <n v="1"/>
    <m/>
  </r>
  <r>
    <x v="0"/>
    <x v="4"/>
    <x v="1"/>
    <n v="10"/>
    <n v="-71.517589999999998"/>
    <n v="-33.027619000000001"/>
    <n v="13979.9296875"/>
    <n v="1"/>
    <n v="0"/>
    <x v="1"/>
    <n v="0"/>
    <n v="1"/>
    <m/>
  </r>
  <r>
    <x v="0"/>
    <x v="4"/>
    <x v="1"/>
    <n v="11"/>
    <n v="-71.521986999999996"/>
    <n v="-33.020954000000003"/>
    <n v="15179.6328125"/>
    <n v="1"/>
    <n v="0"/>
    <x v="1"/>
    <n v="0"/>
    <n v="1"/>
    <m/>
  </r>
  <r>
    <x v="0"/>
    <x v="4"/>
    <x v="1"/>
    <n v="12"/>
    <n v="-71.507537999999997"/>
    <n v="-33.023584"/>
    <n v="16652.71484375"/>
    <n v="1"/>
    <n v="0"/>
    <x v="1"/>
    <n v="0"/>
    <n v="1"/>
    <m/>
  </r>
  <r>
    <x v="0"/>
    <x v="4"/>
    <x v="1"/>
    <n v="13"/>
    <n v="-71.495964000000001"/>
    <n v="-33.018974999999998"/>
    <n v="18241.1953125"/>
    <n v="1"/>
    <n v="0"/>
    <x v="1"/>
    <n v="0"/>
    <n v="1"/>
    <m/>
  </r>
  <r>
    <x v="0"/>
    <x v="4"/>
    <x v="1"/>
    <n v="14"/>
    <n v="-71.493261000000004"/>
    <n v="-33.021332999999998"/>
    <n v="18708.0546875"/>
    <n v="1"/>
    <n v="1"/>
    <x v="1"/>
    <n v="0.05"/>
    <n v="1"/>
    <m/>
  </r>
  <r>
    <x v="0"/>
    <x v="5"/>
    <x v="0"/>
    <n v="1"/>
    <n v="-71.493297999999996"/>
    <n v="-33.021338"/>
    <n v="166.20167541503906"/>
    <n v="1"/>
    <n v="1"/>
    <x v="0"/>
    <n v="0.9"/>
    <n v="1"/>
    <m/>
  </r>
  <r>
    <x v="0"/>
    <x v="5"/>
    <x v="0"/>
    <n v="2"/>
    <n v="-71.506476000000006"/>
    <n v="-33.010162000000001"/>
    <n v="3391.421875"/>
    <n v="1"/>
    <n v="1"/>
    <x v="1"/>
    <n v="0.05"/>
    <n v="1"/>
    <m/>
  </r>
  <r>
    <x v="0"/>
    <x v="5"/>
    <x v="0"/>
    <n v="3"/>
    <n v="-71.514362000000006"/>
    <n v="-33.004173000000002"/>
    <n v="4854.18310546875"/>
    <n v="1"/>
    <n v="0"/>
    <x v="1"/>
    <n v="0"/>
    <n v="1"/>
    <m/>
  </r>
  <r>
    <x v="0"/>
    <x v="5"/>
    <x v="0"/>
    <n v="4"/>
    <n v="-71.546616999999998"/>
    <n v="-33.007086000000001"/>
    <n v="9879.861328125"/>
    <n v="1"/>
    <n v="0"/>
    <x v="1"/>
    <n v="0"/>
    <n v="1"/>
    <m/>
  </r>
  <r>
    <x v="0"/>
    <x v="5"/>
    <x v="0"/>
    <n v="5"/>
    <n v="-71.546640999999994"/>
    <n v="-33.018566"/>
    <n v="11638.0986328125"/>
    <n v="1"/>
    <n v="0"/>
    <x v="1"/>
    <n v="0"/>
    <n v="1"/>
    <m/>
  </r>
  <r>
    <x v="0"/>
    <x v="5"/>
    <x v="0"/>
    <n v="6"/>
    <n v="-71.559155000000004"/>
    <n v="-33.022900999999997"/>
    <n v="13363.4482421875"/>
    <n v="1"/>
    <n v="0"/>
    <x v="1"/>
    <n v="0"/>
    <n v="1"/>
    <m/>
  </r>
  <r>
    <x v="0"/>
    <x v="5"/>
    <x v="0"/>
    <n v="7"/>
    <n v="-71.567457000000005"/>
    <n v="-33.023707999999999"/>
    <n v="14339.9462890625"/>
    <n v="1"/>
    <n v="0"/>
    <x v="1"/>
    <n v="0"/>
    <n v="1"/>
    <m/>
  </r>
  <r>
    <x v="0"/>
    <x v="5"/>
    <x v="0"/>
    <n v="8"/>
    <n v="-71.590868"/>
    <n v="-33.032829999999997"/>
    <n v="17113.80859375"/>
    <n v="1"/>
    <n v="0"/>
    <x v="1"/>
    <n v="0"/>
    <n v="1"/>
    <m/>
  </r>
  <r>
    <x v="0"/>
    <x v="5"/>
    <x v="0"/>
    <n v="9"/>
    <n v="-71.613905000000003"/>
    <n v="-33.043835999999999"/>
    <n v="19847.728515625"/>
    <n v="1"/>
    <n v="0"/>
    <x v="1"/>
    <n v="0"/>
    <n v="1"/>
    <m/>
  </r>
  <r>
    <x v="0"/>
    <x v="5"/>
    <x v="0"/>
    <n v="10"/>
    <n v="-71.629181000000003"/>
    <n v="-33.035311999999998"/>
    <n v="21719.5078125"/>
    <n v="1"/>
    <n v="1"/>
    <x v="1"/>
    <n v="0.05"/>
    <n v="1"/>
    <m/>
  </r>
  <r>
    <x v="0"/>
    <x v="5"/>
    <x v="1"/>
    <n v="1"/>
    <n v="-71.629248000000004"/>
    <n v="-33.035311"/>
    <n v="205.87944030761719"/>
    <n v="1"/>
    <n v="1"/>
    <x v="0"/>
    <n v="0.9"/>
    <n v="1"/>
    <m/>
  </r>
  <r>
    <x v="0"/>
    <x v="5"/>
    <x v="1"/>
    <n v="2"/>
    <n v="-71.612700000000004"/>
    <n v="-33.044181000000002"/>
    <n v="2211.39501953125"/>
    <n v="1"/>
    <n v="1"/>
    <x v="1"/>
    <n v="0.05"/>
    <n v="1"/>
    <m/>
  </r>
  <r>
    <x v="0"/>
    <x v="5"/>
    <x v="1"/>
    <n v="3"/>
    <n v="-71.590827000000004"/>
    <n v="-33.032969000000001"/>
    <n v="5054.3212890625"/>
    <n v="1"/>
    <n v="0"/>
    <x v="1"/>
    <n v="0"/>
    <n v="1"/>
    <m/>
  </r>
  <r>
    <x v="0"/>
    <x v="5"/>
    <x v="1"/>
    <n v="4"/>
    <n v="-71.567155999999997"/>
    <n v="-33.024017999999998"/>
    <n v="7826.7412109375"/>
    <n v="1"/>
    <n v="0"/>
    <x v="1"/>
    <n v="0"/>
    <n v="1"/>
    <m/>
  </r>
  <r>
    <x v="0"/>
    <x v="5"/>
    <x v="1"/>
    <n v="5"/>
    <n v="-71.557665"/>
    <n v="-33.025624999999998"/>
    <n v="8731.98828125"/>
    <n v="1"/>
    <n v="0"/>
    <x v="1"/>
    <n v="0"/>
    <n v="1"/>
    <m/>
  </r>
  <r>
    <x v="0"/>
    <x v="5"/>
    <x v="1"/>
    <n v="6"/>
    <n v="-71.549206999999996"/>
    <n v="-33.026083"/>
    <n v="9610.2021484375"/>
    <n v="1"/>
    <n v="0"/>
    <x v="1"/>
    <n v="0"/>
    <n v="1"/>
    <m/>
  </r>
  <r>
    <x v="0"/>
    <x v="5"/>
    <x v="1"/>
    <n v="7"/>
    <n v="-71.544837999999999"/>
    <n v="-33.022041000000002"/>
    <n v="10434.51953125"/>
    <n v="1"/>
    <n v="0"/>
    <x v="1"/>
    <n v="0"/>
    <n v="1"/>
    <m/>
  </r>
  <r>
    <x v="0"/>
    <x v="5"/>
    <x v="1"/>
    <n v="8"/>
    <n v="-71.546499999999995"/>
    <n v="-33.007075999999998"/>
    <n v="12514.84765625"/>
    <n v="1"/>
    <n v="0"/>
    <x v="1"/>
    <n v="0"/>
    <n v="1"/>
    <m/>
  </r>
  <r>
    <x v="0"/>
    <x v="5"/>
    <x v="1"/>
    <n v="9"/>
    <n v="-71.514570000000006"/>
    <n v="-33.004765999999996"/>
    <n v="17393.7578125"/>
    <n v="1"/>
    <n v="0"/>
    <x v="1"/>
    <n v="0"/>
    <n v="1"/>
    <m/>
  </r>
  <r>
    <x v="0"/>
    <x v="5"/>
    <x v="1"/>
    <n v="10"/>
    <n v="-71.513732000000005"/>
    <n v="-33.007080999999999"/>
    <n v="17733.50390625"/>
    <n v="1"/>
    <n v="0"/>
    <x v="1"/>
    <n v="0"/>
    <n v="1"/>
    <m/>
  </r>
  <r>
    <x v="0"/>
    <x v="5"/>
    <x v="1"/>
    <n v="11"/>
    <n v="-71.509414000000007"/>
    <n v="-33.010449999999999"/>
    <n v="18400.708984375"/>
    <n v="1"/>
    <n v="0"/>
    <x v="1"/>
    <n v="0"/>
    <n v="1"/>
    <m/>
  </r>
  <r>
    <x v="0"/>
    <x v="5"/>
    <x v="1"/>
    <n v="12"/>
    <n v="-71.506141999999997"/>
    <n v="-33.010468000000003"/>
    <n v="18827.77734375"/>
    <n v="1"/>
    <n v="0"/>
    <x v="1"/>
    <n v="0"/>
    <n v="1"/>
    <m/>
  </r>
  <r>
    <x v="0"/>
    <x v="5"/>
    <x v="1"/>
    <n v="13"/>
    <n v="-71.505559000000005"/>
    <n v="-33.012981000000003"/>
    <n v="19218.521484375"/>
    <n v="1"/>
    <n v="0"/>
    <x v="1"/>
    <n v="0"/>
    <n v="1"/>
    <m/>
  </r>
  <r>
    <x v="0"/>
    <x v="5"/>
    <x v="1"/>
    <n v="14"/>
    <n v="-71.502606"/>
    <n v="-33.014287000000003"/>
    <n v="19647.583984375"/>
    <n v="1"/>
    <n v="0"/>
    <x v="1"/>
    <n v="0"/>
    <n v="1"/>
    <m/>
  </r>
  <r>
    <x v="0"/>
    <x v="5"/>
    <x v="1"/>
    <n v="15"/>
    <n v="-71.493261000000004"/>
    <n v="-33.021332999999998"/>
    <n v="21770.177734375"/>
    <n v="1"/>
    <n v="1"/>
    <x v="1"/>
    <n v="0.05"/>
    <n v="1"/>
    <m/>
  </r>
  <r>
    <x v="0"/>
    <x v="6"/>
    <x v="0"/>
    <n v="1"/>
    <n v="-71.554207000000005"/>
    <n v="-33.025387000000002"/>
    <n v="191.56582641601562"/>
    <n v="1"/>
    <n v="1"/>
    <x v="0"/>
    <n v="0.9"/>
    <n v="1"/>
    <m/>
  </r>
  <r>
    <x v="0"/>
    <x v="6"/>
    <x v="0"/>
    <n v="2"/>
    <n v="-71.559275999999997"/>
    <n v="-33.025191999999997"/>
    <n v="719.865478515625"/>
    <n v="1"/>
    <n v="1"/>
    <x v="1"/>
    <n v="0.05"/>
    <n v="1"/>
    <m/>
  </r>
  <r>
    <x v="0"/>
    <x v="6"/>
    <x v="0"/>
    <n v="3"/>
    <n v="-71.563973000000004"/>
    <n v="-33.027920999999999"/>
    <n v="1536.6500244140625"/>
    <n v="1"/>
    <n v="0"/>
    <x v="1"/>
    <n v="0"/>
    <n v="1"/>
    <m/>
  </r>
  <r>
    <x v="0"/>
    <x v="6"/>
    <x v="0"/>
    <n v="4"/>
    <n v="-71.582245999999998"/>
    <n v="-33.029677"/>
    <n v="3948.748779296875"/>
    <n v="1"/>
    <n v="0"/>
    <x v="1"/>
    <n v="0"/>
    <n v="1"/>
    <m/>
  </r>
  <r>
    <x v="0"/>
    <x v="6"/>
    <x v="0"/>
    <n v="5"/>
    <n v="-71.578638999999995"/>
    <n v="-33.034337000000001"/>
    <n v="4792.75341796875"/>
    <n v="1"/>
    <n v="0"/>
    <x v="1"/>
    <n v="0"/>
    <n v="1"/>
    <m/>
  </r>
  <r>
    <x v="0"/>
    <x v="6"/>
    <x v="0"/>
    <n v="6"/>
    <n v="-71.584284999999994"/>
    <n v="-33.035639000000003"/>
    <n v="5575.1494140625"/>
    <n v="1"/>
    <n v="0"/>
    <x v="1"/>
    <n v="0"/>
    <n v="1"/>
    <m/>
  </r>
  <r>
    <x v="0"/>
    <x v="6"/>
    <x v="0"/>
    <n v="7"/>
    <n v="-71.583631999999994"/>
    <n v="-33.037517000000001"/>
    <n v="5854.1904296875"/>
    <n v="1"/>
    <n v="0"/>
    <x v="1"/>
    <n v="0"/>
    <n v="1"/>
    <m/>
  </r>
  <r>
    <x v="0"/>
    <x v="6"/>
    <x v="0"/>
    <n v="8"/>
    <n v="-71.576605999999998"/>
    <n v="-33.042366000000001"/>
    <n v="6734.19921875"/>
    <n v="1"/>
    <n v="0"/>
    <x v="1"/>
    <n v="0"/>
    <n v="1"/>
    <m/>
  </r>
  <r>
    <x v="0"/>
    <x v="6"/>
    <x v="0"/>
    <n v="9"/>
    <n v="-71.571635000000001"/>
    <n v="-33.045616000000003"/>
    <n v="7412.23583984375"/>
    <n v="1"/>
    <n v="0"/>
    <x v="1"/>
    <n v="0"/>
    <n v="1"/>
    <m/>
  </r>
  <r>
    <x v="0"/>
    <x v="6"/>
    <x v="0"/>
    <n v="10"/>
    <n v="-71.564105999999995"/>
    <n v="-33.048957999999999"/>
    <n v="8718.072265625"/>
    <n v="1"/>
    <n v="0"/>
    <x v="1"/>
    <n v="0"/>
    <n v="1"/>
    <m/>
  </r>
  <r>
    <x v="0"/>
    <x v="6"/>
    <x v="0"/>
    <n v="11"/>
    <n v="-71.562880000000007"/>
    <n v="-33.048293999999999"/>
    <n v="8939.2099609375"/>
    <n v="1"/>
    <n v="1"/>
    <x v="1"/>
    <n v="0.05"/>
    <n v="1"/>
    <m/>
  </r>
  <r>
    <x v="0"/>
    <x v="6"/>
    <x v="1"/>
    <n v="1"/>
    <n v="-71.568595999999999"/>
    <n v="-33.047173000000001"/>
    <n v="725.82037353515625"/>
    <n v="1"/>
    <n v="1"/>
    <x v="0"/>
    <n v="0.9"/>
    <n v="1"/>
    <m/>
  </r>
  <r>
    <x v="0"/>
    <x v="6"/>
    <x v="1"/>
    <n v="2"/>
    <n v="-71.571623000000002"/>
    <n v="-33.045608000000001"/>
    <n v="1260.0244140625"/>
    <n v="1"/>
    <n v="1"/>
    <x v="1"/>
    <n v="0.05"/>
    <n v="1"/>
    <m/>
  </r>
  <r>
    <x v="0"/>
    <x v="6"/>
    <x v="1"/>
    <n v="3"/>
    <n v="-71.576648000000006"/>
    <n v="-33.042310000000001"/>
    <n v="1943.9798583984375"/>
    <n v="1"/>
    <n v="0"/>
    <x v="1"/>
    <n v="0"/>
    <n v="1"/>
    <m/>
  </r>
  <r>
    <x v="0"/>
    <x v="6"/>
    <x v="1"/>
    <n v="4"/>
    <n v="-71.580438999999998"/>
    <n v="-33.038722999999997"/>
    <n v="2498.88671875"/>
    <n v="1"/>
    <n v="0"/>
    <x v="1"/>
    <n v="0"/>
    <n v="1"/>
    <m/>
  </r>
  <r>
    <x v="0"/>
    <x v="6"/>
    <x v="1"/>
    <n v="5"/>
    <n v="-71.583627000000007"/>
    <n v="-33.037517000000001"/>
    <n v="2908.33447265625"/>
    <n v="1"/>
    <n v="0"/>
    <x v="1"/>
    <n v="0"/>
    <n v="1"/>
    <m/>
  </r>
  <r>
    <x v="0"/>
    <x v="6"/>
    <x v="1"/>
    <n v="6"/>
    <n v="-71.578614999999999"/>
    <n v="-33.034289999999999"/>
    <n v="3867.07958984375"/>
    <n v="1"/>
    <n v="0"/>
    <x v="1"/>
    <n v="0"/>
    <n v="1"/>
    <m/>
  </r>
  <r>
    <x v="0"/>
    <x v="6"/>
    <x v="1"/>
    <n v="7"/>
    <n v="-71.582267000000002"/>
    <n v="-33.029620000000001"/>
    <n v="4712.029296875"/>
    <n v="1"/>
    <n v="0"/>
    <x v="1"/>
    <n v="0"/>
    <n v="1"/>
    <m/>
  </r>
  <r>
    <x v="0"/>
    <x v="6"/>
    <x v="1"/>
    <n v="8"/>
    <n v="-71.581221999999997"/>
    <n v="-33.027828"/>
    <n v="5041.3359375"/>
    <n v="1"/>
    <n v="0"/>
    <x v="1"/>
    <n v="0"/>
    <n v="1"/>
    <m/>
  </r>
  <r>
    <x v="0"/>
    <x v="6"/>
    <x v="1"/>
    <n v="9"/>
    <n v="-71.563841999999994"/>
    <n v="-33.027959000000003"/>
    <n v="7130.45263671875"/>
    <n v="1"/>
    <n v="0"/>
    <x v="1"/>
    <n v="0"/>
    <n v="1"/>
    <m/>
  </r>
  <r>
    <x v="0"/>
    <x v="6"/>
    <x v="1"/>
    <n v="10"/>
    <n v="-71.557794000000001"/>
    <n v="-33.025606000000003"/>
    <n v="8059.7314453125"/>
    <n v="1"/>
    <n v="0"/>
    <x v="1"/>
    <n v="0"/>
    <n v="1"/>
    <m/>
  </r>
  <r>
    <x v="0"/>
    <x v="6"/>
    <x v="1"/>
    <n v="11"/>
    <n v="-71.551929999999999"/>
    <n v="-33.025578000000003"/>
    <n v="8691.87890625"/>
    <n v="1"/>
    <n v="0"/>
    <x v="1"/>
    <n v="0"/>
    <n v="1"/>
    <m/>
  </r>
  <r>
    <x v="0"/>
    <x v="6"/>
    <x v="1"/>
    <n v="12"/>
    <n v="-71.552807000000001"/>
    <n v="-33.023842000000002"/>
    <n v="9066.3583984375"/>
    <n v="1"/>
    <n v="1"/>
    <x v="1"/>
    <n v="0.05"/>
    <n v="1"/>
    <m/>
  </r>
  <r>
    <x v="0"/>
    <x v="7"/>
    <x v="0"/>
    <n v="1"/>
    <n v="-71.512294999999995"/>
    <n v="-33.025658999999997"/>
    <n v="996.1983642578125"/>
    <n v="1"/>
    <n v="1"/>
    <x v="0"/>
    <n v="0.9"/>
    <n v="1"/>
    <m/>
  </r>
  <r>
    <x v="0"/>
    <x v="7"/>
    <x v="0"/>
    <n v="2"/>
    <n v="-71.517439999999993"/>
    <n v="-33.030346000000002"/>
    <n v="1751.14794921875"/>
    <n v="1"/>
    <n v="1"/>
    <x v="1"/>
    <n v="0.05"/>
    <n v="1"/>
    <m/>
  </r>
  <r>
    <x v="0"/>
    <x v="7"/>
    <x v="0"/>
    <n v="3"/>
    <n v="-71.517390000000006"/>
    <n v="-33.027363999999999"/>
    <n v="2692.1171875"/>
    <n v="1"/>
    <n v="0"/>
    <x v="1"/>
    <n v="0"/>
    <n v="1"/>
    <m/>
  </r>
  <r>
    <x v="0"/>
    <x v="7"/>
    <x v="0"/>
    <n v="4"/>
    <n v="-71.521986999999996"/>
    <n v="-33.020954000000003"/>
    <n v="3857.923583984375"/>
    <n v="1"/>
    <n v="0"/>
    <x v="1"/>
    <n v="0"/>
    <n v="1"/>
    <m/>
  </r>
  <r>
    <x v="0"/>
    <x v="7"/>
    <x v="0"/>
    <n v="5"/>
    <n v="-71.515546000000001"/>
    <n v="-33.021057999999996"/>
    <n v="4496.30126953125"/>
    <n v="1"/>
    <n v="0"/>
    <x v="1"/>
    <n v="0"/>
    <n v="1"/>
    <m/>
  </r>
  <r>
    <x v="0"/>
    <x v="7"/>
    <x v="0"/>
    <n v="6"/>
    <n v="-71.500452999999993"/>
    <n v="-33.018144999999997"/>
    <n v="6296.74951171875"/>
    <n v="1"/>
    <n v="0"/>
    <x v="1"/>
    <n v="0"/>
    <n v="1"/>
    <m/>
  </r>
  <r>
    <x v="0"/>
    <x v="7"/>
    <x v="0"/>
    <n v="7"/>
    <n v="-71.512781000000004"/>
    <n v="-32.998899000000002"/>
    <n v="9036.2314453125"/>
    <n v="1"/>
    <n v="0"/>
    <x v="1"/>
    <n v="0"/>
    <n v="1"/>
    <m/>
  </r>
  <r>
    <x v="0"/>
    <x v="7"/>
    <x v="0"/>
    <n v="8"/>
    <n v="-71.540723999999997"/>
    <n v="-33.000996999999998"/>
    <n v="12173.4814453125"/>
    <n v="1"/>
    <n v="0"/>
    <x v="1"/>
    <n v="0"/>
    <n v="1"/>
    <m/>
  </r>
  <r>
    <x v="0"/>
    <x v="7"/>
    <x v="0"/>
    <n v="9"/>
    <n v="-71.551154999999994"/>
    <n v="-33.020122000000001"/>
    <n v="14900.314453125"/>
    <n v="1"/>
    <n v="0"/>
    <x v="1"/>
    <n v="0"/>
    <n v="1"/>
    <m/>
  </r>
  <r>
    <x v="0"/>
    <x v="7"/>
    <x v="0"/>
    <n v="10"/>
    <n v="-71.559364000000002"/>
    <n v="-33.020735000000002"/>
    <n v="15918.2158203125"/>
    <n v="1"/>
    <n v="0"/>
    <x v="1"/>
    <n v="0"/>
    <n v="1"/>
    <m/>
  </r>
  <r>
    <x v="0"/>
    <x v="7"/>
    <x v="0"/>
    <n v="11"/>
    <n v="-71.567840000000004"/>
    <n v="-33.023198999999998"/>
    <n v="17183.427734375"/>
    <n v="1"/>
    <n v="0"/>
    <x v="1"/>
    <n v="0"/>
    <n v="1"/>
    <m/>
  </r>
  <r>
    <x v="0"/>
    <x v="7"/>
    <x v="0"/>
    <n v="12"/>
    <n v="-71.590868"/>
    <n v="-33.032829999999997"/>
    <n v="19956.537109375"/>
    <n v="1"/>
    <n v="0"/>
    <x v="1"/>
    <n v="0"/>
    <n v="1"/>
    <m/>
  </r>
  <r>
    <x v="0"/>
    <x v="7"/>
    <x v="0"/>
    <n v="13"/>
    <n v="-71.605262999999994"/>
    <n v="-33.044462000000003"/>
    <n v="22025.2265625"/>
    <n v="1"/>
    <n v="0"/>
    <x v="1"/>
    <n v="0"/>
    <n v="1"/>
    <m/>
  </r>
  <r>
    <x v="0"/>
    <x v="7"/>
    <x v="0"/>
    <n v="14"/>
    <n v="-71.602932999999993"/>
    <n v="-33.050341000000003"/>
    <n v="22712.689453125"/>
    <n v="1"/>
    <n v="0"/>
    <x v="1"/>
    <n v="0"/>
    <n v="1"/>
    <m/>
  </r>
  <r>
    <x v="0"/>
    <x v="7"/>
    <x v="0"/>
    <n v="15"/>
    <n v="-71.613541999999995"/>
    <n v="-33.049658999999998"/>
    <n v="23973.369140625"/>
    <n v="1"/>
    <n v="0"/>
    <x v="1"/>
    <n v="0"/>
    <n v="1"/>
    <m/>
  </r>
  <r>
    <x v="0"/>
    <x v="7"/>
    <x v="0"/>
    <n v="16"/>
    <n v="-71.619404000000003"/>
    <n v="-33.046773000000002"/>
    <n v="24738.888671875"/>
    <n v="1"/>
    <n v="1"/>
    <x v="1"/>
    <n v="0.05"/>
    <n v="1"/>
    <m/>
  </r>
  <r>
    <x v="0"/>
    <x v="7"/>
    <x v="1"/>
    <n v="1"/>
    <n v="-71.617204000000001"/>
    <n v="-33.045504000000001"/>
    <n v="165.88816833496094"/>
    <n v="1"/>
    <n v="1"/>
    <x v="0"/>
    <n v="0.9"/>
    <n v="1"/>
    <m/>
  </r>
  <r>
    <x v="0"/>
    <x v="7"/>
    <x v="1"/>
    <n v="2"/>
    <n v="-71.611800000000002"/>
    <n v="-33.045681999999999"/>
    <n v="671.3853759765625"/>
    <n v="1"/>
    <n v="1"/>
    <x v="1"/>
    <n v="0.05"/>
    <n v="1"/>
    <m/>
  </r>
  <r>
    <x v="0"/>
    <x v="7"/>
    <x v="1"/>
    <n v="3"/>
    <n v="-71.605027000000007"/>
    <n v="-33.044387"/>
    <n v="1429.3040771484375"/>
    <n v="1"/>
    <n v="0"/>
    <x v="1"/>
    <n v="0"/>
    <n v="1"/>
    <m/>
  </r>
  <r>
    <x v="0"/>
    <x v="7"/>
    <x v="1"/>
    <n v="4"/>
    <n v="-71.590827000000004"/>
    <n v="-33.032969000000001"/>
    <n v="3607.960205078125"/>
    <n v="1"/>
    <n v="0"/>
    <x v="1"/>
    <n v="0"/>
    <n v="1"/>
    <m/>
  </r>
  <r>
    <x v="0"/>
    <x v="7"/>
    <x v="1"/>
    <n v="5"/>
    <n v="-71.567217999999997"/>
    <n v="-33.024011000000002"/>
    <n v="6374.53564453125"/>
    <n v="1"/>
    <n v="0"/>
    <x v="1"/>
    <n v="0"/>
    <n v="1"/>
    <m/>
  </r>
  <r>
    <x v="0"/>
    <x v="7"/>
    <x v="1"/>
    <n v="6"/>
    <n v="-71.557665"/>
    <n v="-33.025624999999998"/>
    <n v="7285.62744140625"/>
    <n v="1"/>
    <n v="0"/>
    <x v="1"/>
    <n v="0"/>
    <n v="1"/>
    <m/>
  </r>
  <r>
    <x v="0"/>
    <x v="7"/>
    <x v="1"/>
    <n v="7"/>
    <n v="-71.550955999999999"/>
    <n v="-33.020189000000002"/>
    <n v="8587.5107421875"/>
    <n v="1"/>
    <n v="0"/>
    <x v="1"/>
    <n v="0"/>
    <n v="1"/>
    <m/>
  </r>
  <r>
    <x v="0"/>
    <x v="7"/>
    <x v="1"/>
    <n v="8"/>
    <n v="-71.512835999999993"/>
    <n v="-32.999229999999997"/>
    <n v="14384.17578125"/>
    <n v="1"/>
    <n v="0"/>
    <x v="1"/>
    <n v="0"/>
    <n v="1"/>
    <m/>
  </r>
  <r>
    <x v="0"/>
    <x v="7"/>
    <x v="1"/>
    <n v="9"/>
    <n v="-71.515513999999996"/>
    <n v="-33.020949000000002"/>
    <n v="18755.216796875"/>
    <n v="1"/>
    <n v="0"/>
    <x v="1"/>
    <n v="0"/>
    <n v="1"/>
    <m/>
  </r>
  <r>
    <x v="0"/>
    <x v="7"/>
    <x v="1"/>
    <n v="10"/>
    <n v="-71.522019999999998"/>
    <n v="-33.020986000000001"/>
    <n v="19404.96484375"/>
    <n v="1"/>
    <n v="0"/>
    <x v="1"/>
    <n v="0"/>
    <n v="1"/>
    <m/>
  </r>
  <r>
    <x v="0"/>
    <x v="7"/>
    <x v="1"/>
    <n v="11"/>
    <n v="-71.517335000000003"/>
    <n v="-33.027293999999998"/>
    <n v="20556.7578125"/>
    <n v="1"/>
    <n v="0"/>
    <x v="1"/>
    <n v="0"/>
    <n v="1"/>
    <m/>
  </r>
  <r>
    <x v="0"/>
    <x v="7"/>
    <x v="1"/>
    <n v="12"/>
    <n v="-71.517391000000003"/>
    <n v="-33.030237999999997"/>
    <n v="21519.859375"/>
    <n v="1"/>
    <n v="0"/>
    <x v="1"/>
    <n v="0"/>
    <n v="1"/>
    <m/>
  </r>
  <r>
    <x v="0"/>
    <x v="7"/>
    <x v="1"/>
    <n v="13"/>
    <n v="-71.511044999999996"/>
    <n v="-33.024481000000002"/>
    <n v="22446.76953125"/>
    <n v="1"/>
    <n v="1"/>
    <x v="1"/>
    <n v="0.05"/>
    <n v="1"/>
    <m/>
  </r>
  <r>
    <x v="0"/>
    <x v="8"/>
    <x v="0"/>
    <n v="1"/>
    <n v="-71.477793000000005"/>
    <n v="-32.997559000000003"/>
    <n v="178.01148986816406"/>
    <n v="1"/>
    <n v="1"/>
    <x v="0"/>
    <n v="0.9"/>
    <n v="1"/>
    <m/>
  </r>
  <r>
    <x v="0"/>
    <x v="8"/>
    <x v="0"/>
    <n v="2"/>
    <n v="-71.480851000000001"/>
    <n v="-32.999271999999998"/>
    <n v="655.9217529296875"/>
    <n v="1"/>
    <n v="1"/>
    <x v="1"/>
    <n v="0.05"/>
    <n v="1"/>
    <m/>
  </r>
  <r>
    <x v="0"/>
    <x v="8"/>
    <x v="0"/>
    <n v="3"/>
    <n v="-71.484686999999994"/>
    <n v="-33.001910000000002"/>
    <n v="1306.154541015625"/>
    <n v="1"/>
    <n v="0"/>
    <x v="1"/>
    <n v="0"/>
    <n v="1"/>
    <m/>
  </r>
  <r>
    <x v="0"/>
    <x v="8"/>
    <x v="0"/>
    <n v="4"/>
    <n v="-71.487354999999994"/>
    <n v="-33.002682999999998"/>
    <n v="1657.26220703125"/>
    <n v="1"/>
    <n v="0"/>
    <x v="1"/>
    <n v="0"/>
    <n v="1"/>
    <m/>
  </r>
  <r>
    <x v="0"/>
    <x v="8"/>
    <x v="0"/>
    <n v="5"/>
    <n v="-71.490613999999994"/>
    <n v="-33.001339999999999"/>
    <n v="4231.4013671875"/>
    <n v="1"/>
    <n v="0"/>
    <x v="1"/>
    <n v="0"/>
    <n v="1"/>
    <m/>
  </r>
  <r>
    <x v="0"/>
    <x v="8"/>
    <x v="0"/>
    <n v="6"/>
    <n v="-71.494586999999996"/>
    <n v="-32.997605"/>
    <n v="4909.1083984375"/>
    <n v="1"/>
    <n v="0"/>
    <x v="1"/>
    <n v="0"/>
    <n v="1"/>
    <m/>
  </r>
  <r>
    <x v="0"/>
    <x v="8"/>
    <x v="0"/>
    <n v="7"/>
    <n v="-71.498351"/>
    <n v="-32.999254000000001"/>
    <n v="5377.77880859375"/>
    <n v="1"/>
    <n v="0"/>
    <x v="1"/>
    <n v="0"/>
    <n v="1"/>
    <m/>
  </r>
  <r>
    <x v="0"/>
    <x v="8"/>
    <x v="0"/>
    <n v="8"/>
    <n v="-71.512825000000007"/>
    <n v="-32.998885000000001"/>
    <n v="7350.06298828125"/>
    <n v="1"/>
    <n v="0"/>
    <x v="1"/>
    <n v="0"/>
    <n v="1"/>
    <m/>
  </r>
  <r>
    <x v="0"/>
    <x v="8"/>
    <x v="0"/>
    <n v="9"/>
    <n v="-71.551135000000002"/>
    <n v="-33.020018999999998"/>
    <n v="13198.1767578125"/>
    <n v="1"/>
    <n v="0"/>
    <x v="1"/>
    <n v="0"/>
    <n v="1"/>
    <m/>
  </r>
  <r>
    <x v="0"/>
    <x v="8"/>
    <x v="0"/>
    <n v="10"/>
    <n v="-71.557326000000003"/>
    <n v="-33.021487999999998"/>
    <n v="14018.72265625"/>
    <n v="1"/>
    <n v="0"/>
    <x v="1"/>
    <n v="0"/>
    <n v="1"/>
    <m/>
  </r>
  <r>
    <x v="0"/>
    <x v="8"/>
    <x v="0"/>
    <n v="11"/>
    <n v="-71.567840000000004"/>
    <n v="-33.023198999999998"/>
    <n v="15492.8642578125"/>
    <n v="1"/>
    <n v="0"/>
    <x v="1"/>
    <n v="0"/>
    <n v="1"/>
    <m/>
  </r>
  <r>
    <x v="0"/>
    <x v="8"/>
    <x v="0"/>
    <n v="12"/>
    <n v="-71.590868"/>
    <n v="-33.032829999999997"/>
    <n v="18265.97265625"/>
    <n v="1"/>
    <n v="0"/>
    <x v="1"/>
    <n v="0"/>
    <n v="1"/>
    <m/>
  </r>
  <r>
    <x v="0"/>
    <x v="8"/>
    <x v="0"/>
    <n v="13"/>
    <n v="-71.607344999999995"/>
    <n v="-33.046331000000002"/>
    <n v="20784.40625"/>
    <n v="1"/>
    <n v="0"/>
    <x v="1"/>
    <n v="0"/>
    <n v="1"/>
    <m/>
  </r>
  <r>
    <x v="0"/>
    <x v="8"/>
    <x v="0"/>
    <n v="14"/>
    <n v="-71.621538999999999"/>
    <n v="-33.044263999999998"/>
    <n v="22302.4140625"/>
    <n v="1"/>
    <n v="0"/>
    <x v="1"/>
    <n v="0"/>
    <n v="1"/>
    <m/>
  </r>
  <r>
    <x v="0"/>
    <x v="8"/>
    <x v="0"/>
    <n v="15"/>
    <n v="-71.629658000000006"/>
    <n v="-33.035905999999997"/>
    <n v="23553.103515625"/>
    <n v="1"/>
    <n v="1"/>
    <x v="1"/>
    <n v="0.05"/>
    <n v="1"/>
    <m/>
  </r>
  <r>
    <x v="0"/>
    <x v="8"/>
    <x v="1"/>
    <n v="1"/>
    <n v="-71.630273000000003"/>
    <n v="-33.035992"/>
    <n v="230.86737060546875"/>
    <n v="1"/>
    <n v="1"/>
    <x v="0"/>
    <n v="0.9"/>
    <n v="1"/>
    <m/>
  </r>
  <r>
    <x v="0"/>
    <x v="8"/>
    <x v="1"/>
    <n v="2"/>
    <n v="-71.621752999999998"/>
    <n v="-33.046093999999997"/>
    <n v="1672.05078125"/>
    <n v="1"/>
    <n v="1"/>
    <x v="1"/>
    <n v="0.05"/>
    <n v="1"/>
    <m/>
  </r>
  <r>
    <x v="0"/>
    <x v="8"/>
    <x v="1"/>
    <n v="3"/>
    <n v="-71.611800000000002"/>
    <n v="-33.045681999999999"/>
    <n v="2764.363037109375"/>
    <n v="1"/>
    <n v="0"/>
    <x v="1"/>
    <n v="0"/>
    <n v="1"/>
    <m/>
  </r>
  <r>
    <x v="0"/>
    <x v="8"/>
    <x v="1"/>
    <n v="4"/>
    <n v="-71.590827000000004"/>
    <n v="-33.032969000000001"/>
    <n v="5700.93798828125"/>
    <n v="1"/>
    <n v="0"/>
    <x v="1"/>
    <n v="0"/>
    <n v="1"/>
    <m/>
  </r>
  <r>
    <x v="0"/>
    <x v="8"/>
    <x v="1"/>
    <n v="5"/>
    <n v="-71.567541000000006"/>
    <n v="-33.023995999999997"/>
    <n v="8437.162109375"/>
    <n v="1"/>
    <n v="0"/>
    <x v="1"/>
    <n v="0"/>
    <n v="1"/>
    <m/>
  </r>
  <r>
    <x v="0"/>
    <x v="8"/>
    <x v="1"/>
    <n v="6"/>
    <n v="-71.557665"/>
    <n v="-33.025624999999998"/>
    <n v="9378.6044921875"/>
    <n v="1"/>
    <n v="0"/>
    <x v="1"/>
    <n v="0"/>
    <n v="1"/>
    <m/>
  </r>
  <r>
    <x v="0"/>
    <x v="8"/>
    <x v="1"/>
    <n v="7"/>
    <n v="-71.550934999999996"/>
    <n v="-33.020086999999997"/>
    <n v="10691.970703125"/>
    <n v="1"/>
    <n v="0"/>
    <x v="1"/>
    <n v="0"/>
    <n v="1"/>
    <m/>
  </r>
  <r>
    <x v="0"/>
    <x v="8"/>
    <x v="1"/>
    <n v="8"/>
    <n v="-71.512874999999994"/>
    <n v="-32.99906"/>
    <n v="16466.21875"/>
    <n v="1"/>
    <n v="0"/>
    <x v="1"/>
    <n v="0"/>
    <n v="1"/>
    <m/>
  </r>
  <r>
    <x v="0"/>
    <x v="8"/>
    <x v="1"/>
    <n v="9"/>
    <n v="-71.498476999999994"/>
    <n v="-32.999369000000002"/>
    <n v="18384.072265625"/>
    <n v="1"/>
    <n v="0"/>
    <x v="1"/>
    <n v="0"/>
    <n v="1"/>
    <m/>
  </r>
  <r>
    <x v="0"/>
    <x v="8"/>
    <x v="1"/>
    <n v="10"/>
    <n v="-71.492569000000003"/>
    <n v="-32.999265999999999"/>
    <n v="19113.419921875"/>
    <n v="1"/>
    <n v="0"/>
    <x v="1"/>
    <n v="0"/>
    <n v="1"/>
    <m/>
  </r>
  <r>
    <x v="0"/>
    <x v="8"/>
    <x v="1"/>
    <n v="11"/>
    <n v="-71.490538999999998"/>
    <n v="-33.001344000000003"/>
    <n v="19529.095703125"/>
    <n v="1"/>
    <n v="0"/>
    <x v="1"/>
    <n v="0"/>
    <n v="1"/>
    <m/>
  </r>
  <r>
    <x v="0"/>
    <x v="8"/>
    <x v="1"/>
    <n v="12"/>
    <n v="-71.487342999999996"/>
    <n v="-33.002684000000002"/>
    <n v="22097.337890625"/>
    <n v="1"/>
    <n v="0"/>
    <x v="1"/>
    <n v="0"/>
    <n v="1"/>
    <m/>
  </r>
  <r>
    <x v="0"/>
    <x v="8"/>
    <x v="1"/>
    <n v="13"/>
    <n v="-71.484707"/>
    <n v="-33.001908"/>
    <n v="22445.4375"/>
    <n v="1"/>
    <n v="0"/>
    <x v="1"/>
    <n v="0"/>
    <n v="1"/>
    <m/>
  </r>
  <r>
    <x v="0"/>
    <x v="8"/>
    <x v="1"/>
    <n v="14"/>
    <n v="-71.480862000000002"/>
    <n v="-32.999271"/>
    <n v="23096.517578125"/>
    <n v="1"/>
    <n v="0"/>
    <x v="1"/>
    <n v="0"/>
    <n v="1"/>
    <m/>
  </r>
  <r>
    <x v="0"/>
    <x v="8"/>
    <x v="1"/>
    <n v="15"/>
    <n v="-71.477755999999999"/>
    <n v="-32.997272000000002"/>
    <n v="23607.478515625"/>
    <n v="1"/>
    <n v="1"/>
    <x v="1"/>
    <n v="0.05"/>
    <n v="1"/>
    <m/>
  </r>
  <r>
    <x v="0"/>
    <x v="9"/>
    <x v="0"/>
    <n v="1"/>
    <n v="-71.490020999999999"/>
    <n v="-32.995654999999999"/>
    <n v="167.13548278808594"/>
    <n v="1"/>
    <n v="1"/>
    <x v="1"/>
    <n v="0.9"/>
    <n v="1"/>
    <m/>
  </r>
  <r>
    <x v="0"/>
    <x v="9"/>
    <x v="0"/>
    <n v="2"/>
    <n v="-71.492581999999999"/>
    <n v="-32.992792000000001"/>
    <n v="730.39141845703125"/>
    <n v="1"/>
    <n v="1"/>
    <x v="1"/>
    <n v="0.05"/>
    <n v="1"/>
    <m/>
  </r>
  <r>
    <x v="0"/>
    <x v="9"/>
    <x v="0"/>
    <n v="3"/>
    <n v="-71.496786999999998"/>
    <n v="-32.987434"/>
    <n v="1630.6201171875"/>
    <n v="1"/>
    <n v="0"/>
    <x v="1"/>
    <n v="0"/>
    <n v="1"/>
    <m/>
  </r>
  <r>
    <x v="0"/>
    <x v="9"/>
    <x v="0"/>
    <n v="4"/>
    <n v="-71.500867"/>
    <n v="-32.991737000000001"/>
    <n v="2568.8720703125"/>
    <n v="1"/>
    <n v="0"/>
    <x v="1"/>
    <n v="0"/>
    <n v="1"/>
    <m/>
  </r>
  <r>
    <x v="0"/>
    <x v="9"/>
    <x v="0"/>
    <n v="5"/>
    <n v="-71.498476999999994"/>
    <n v="-32.999369000000002"/>
    <n v="3633.736083984375"/>
    <n v="1"/>
    <n v="0"/>
    <x v="1"/>
    <n v="0"/>
    <n v="1"/>
    <m/>
  </r>
  <r>
    <x v="0"/>
    <x v="9"/>
    <x v="0"/>
    <n v="6"/>
    <n v="-71.498431999999994"/>
    <n v="-33.002443999999997"/>
    <n v="4109.3291015625"/>
    <n v="1"/>
    <n v="0"/>
    <x v="1"/>
    <n v="0"/>
    <n v="1"/>
    <m/>
  </r>
  <r>
    <x v="0"/>
    <x v="9"/>
    <x v="0"/>
    <n v="7"/>
    <n v="-71.499038999999996"/>
    <n v="-33.007752000000004"/>
    <n v="4948.33203125"/>
    <n v="1"/>
    <n v="0"/>
    <x v="1"/>
    <n v="0"/>
    <n v="1"/>
    <m/>
  </r>
  <r>
    <x v="0"/>
    <x v="9"/>
    <x v="0"/>
    <n v="8"/>
    <n v="-71.502559000000005"/>
    <n v="-33.009307"/>
    <n v="5371.26708984375"/>
    <n v="1"/>
    <n v="0"/>
    <x v="1"/>
    <n v="0"/>
    <n v="1"/>
    <m/>
  </r>
  <r>
    <x v="0"/>
    <x v="9"/>
    <x v="0"/>
    <n v="9"/>
    <n v="-71.505911999999995"/>
    <n v="-33.003585999999999"/>
    <n v="6236.0869140625"/>
    <n v="1"/>
    <n v="0"/>
    <x v="1"/>
    <n v="0"/>
    <n v="1"/>
    <m/>
  </r>
  <r>
    <x v="0"/>
    <x v="9"/>
    <x v="0"/>
    <n v="10"/>
    <n v="-71.512839999999997"/>
    <n v="-32.99888"/>
    <n v="7164.89599609375"/>
    <n v="1"/>
    <n v="0"/>
    <x v="1"/>
    <n v="0"/>
    <n v="1"/>
    <m/>
  </r>
  <r>
    <x v="0"/>
    <x v="9"/>
    <x v="0"/>
    <n v="11"/>
    <n v="-71.540774999999996"/>
    <n v="-33.004649000000001"/>
    <n v="10577.3720703125"/>
    <n v="1"/>
    <n v="0"/>
    <x v="1"/>
    <n v="0"/>
    <n v="1"/>
    <m/>
  </r>
  <r>
    <x v="0"/>
    <x v="9"/>
    <x v="0"/>
    <n v="12"/>
    <n v="-71.551154999999994"/>
    <n v="-33.020122000000001"/>
    <n v="13097.3701171875"/>
    <n v="1"/>
    <n v="0"/>
    <x v="1"/>
    <n v="0"/>
    <n v="1"/>
    <m/>
  </r>
  <r>
    <x v="0"/>
    <x v="9"/>
    <x v="0"/>
    <n v="13"/>
    <n v="-71.553539000000001"/>
    <n v="-33.023733"/>
    <n v="13667.9482421875"/>
    <n v="1"/>
    <n v="0"/>
    <x v="1"/>
    <n v="0"/>
    <n v="1"/>
    <m/>
  </r>
  <r>
    <x v="0"/>
    <x v="9"/>
    <x v="0"/>
    <n v="14"/>
    <n v="-71.567508000000004"/>
    <n v="-33.023705"/>
    <n v="15181.982421875"/>
    <n v="1"/>
    <n v="0"/>
    <x v="1"/>
    <n v="0"/>
    <n v="1"/>
    <m/>
  </r>
  <r>
    <x v="0"/>
    <x v="9"/>
    <x v="0"/>
    <n v="15"/>
    <n v="-71.595796000000007"/>
    <n v="-33.033999000000001"/>
    <n v="18429.767578125"/>
    <n v="1"/>
    <n v="0"/>
    <x v="1"/>
    <n v="0"/>
    <n v="1"/>
    <m/>
  </r>
  <r>
    <x v="0"/>
    <x v="9"/>
    <x v="0"/>
    <n v="16"/>
    <n v="-71.607344999999995"/>
    <n v="-33.046331000000002"/>
    <n v="20451.837890625"/>
    <n v="1"/>
    <n v="0"/>
    <x v="1"/>
    <n v="0"/>
    <n v="1"/>
    <m/>
  </r>
  <r>
    <x v="0"/>
    <x v="9"/>
    <x v="0"/>
    <n v="17"/>
    <n v="-71.621538999999999"/>
    <n v="-33.044263999999998"/>
    <n v="21969.845703125"/>
    <n v="1"/>
    <n v="0"/>
    <x v="1"/>
    <n v="0"/>
    <n v="1"/>
    <m/>
  </r>
  <r>
    <x v="0"/>
    <x v="9"/>
    <x v="0"/>
    <n v="18"/>
    <n v="-71.629658000000006"/>
    <n v="-33.035905999999997"/>
    <n v="23220.53515625"/>
    <n v="1"/>
    <n v="1"/>
    <x v="1"/>
    <n v="0.05"/>
    <n v="1"/>
    <m/>
  </r>
  <r>
    <x v="0"/>
    <x v="9"/>
    <x v="1"/>
    <n v="1"/>
    <n v="-71.630244000000005"/>
    <n v="-33.036057999999997"/>
    <n v="238.67251586914063"/>
    <n v="1"/>
    <n v="1"/>
    <x v="1"/>
    <n v="0.9"/>
    <n v="1"/>
    <m/>
  </r>
  <r>
    <x v="0"/>
    <x v="9"/>
    <x v="1"/>
    <n v="2"/>
    <n v="-71.621752999999998"/>
    <n v="-33.046093999999997"/>
    <n v="1672.05078125"/>
    <n v="1"/>
    <n v="1"/>
    <x v="1"/>
    <n v="0.05"/>
    <n v="1"/>
    <m/>
  </r>
  <r>
    <x v="0"/>
    <x v="9"/>
    <x v="1"/>
    <n v="3"/>
    <n v="-71.611800000000002"/>
    <n v="-33.045681999999999"/>
    <n v="2764.363037109375"/>
    <n v="1"/>
    <n v="0"/>
    <x v="1"/>
    <n v="0"/>
    <n v="1"/>
    <m/>
  </r>
  <r>
    <x v="0"/>
    <x v="9"/>
    <x v="1"/>
    <n v="4"/>
    <n v="-71.595888000000002"/>
    <n v="-33.034112"/>
    <n v="5211.2021484375"/>
    <n v="1"/>
    <n v="0"/>
    <x v="1"/>
    <n v="0"/>
    <n v="1"/>
    <m/>
  </r>
  <r>
    <x v="0"/>
    <x v="9"/>
    <x v="1"/>
    <n v="5"/>
    <n v="-71.567155999999997"/>
    <n v="-33.024017999999998"/>
    <n v="8473.3583984375"/>
    <n v="1"/>
    <n v="0"/>
    <x v="1"/>
    <n v="0"/>
    <n v="1"/>
    <m/>
  </r>
  <r>
    <x v="0"/>
    <x v="9"/>
    <x v="1"/>
    <n v="6"/>
    <n v="-71.557665"/>
    <n v="-33.025624999999998"/>
    <n v="9378.6044921875"/>
    <n v="1"/>
    <n v="0"/>
    <x v="1"/>
    <n v="0"/>
    <n v="1"/>
    <m/>
  </r>
  <r>
    <x v="0"/>
    <x v="9"/>
    <x v="1"/>
    <n v="7"/>
    <n v="-71.550955999999999"/>
    <n v="-33.020189000000002"/>
    <n v="10680.4892578125"/>
    <n v="1"/>
    <n v="0"/>
    <x v="1"/>
    <n v="0"/>
    <n v="1"/>
    <m/>
  </r>
  <r>
    <x v="0"/>
    <x v="9"/>
    <x v="1"/>
    <n v="8"/>
    <n v="-71.540764999999993"/>
    <n v="-33.004652"/>
    <n v="13101.8212890625"/>
    <n v="1"/>
    <n v="0"/>
    <x v="1"/>
    <n v="0"/>
    <n v="1"/>
    <m/>
  </r>
  <r>
    <x v="0"/>
    <x v="9"/>
    <x v="1"/>
    <n v="9"/>
    <n v="-71.512874999999994"/>
    <n v="-32.99906"/>
    <n v="16484.03125"/>
    <n v="1"/>
    <n v="0"/>
    <x v="1"/>
    <n v="0"/>
    <n v="1"/>
    <m/>
  </r>
  <r>
    <x v="0"/>
    <x v="9"/>
    <x v="1"/>
    <n v="10"/>
    <n v="-71.507015999999993"/>
    <n v="-33.002566999999999"/>
    <n v="17247.63671875"/>
    <n v="1"/>
    <n v="0"/>
    <x v="1"/>
    <n v="0"/>
    <n v="1"/>
    <m/>
  </r>
  <r>
    <x v="0"/>
    <x v="9"/>
    <x v="1"/>
    <n v="11"/>
    <n v="-71.502582000000004"/>
    <n v="-33.009286000000003"/>
    <n v="18262.67578125"/>
    <n v="1"/>
    <n v="0"/>
    <x v="1"/>
    <n v="0"/>
    <n v="1"/>
    <m/>
  </r>
  <r>
    <x v="0"/>
    <x v="9"/>
    <x v="1"/>
    <n v="12"/>
    <n v="-71.499043"/>
    <n v="-33.007755000000003"/>
    <n v="18688.28125"/>
    <n v="1"/>
    <n v="0"/>
    <x v="1"/>
    <n v="0"/>
    <n v="1"/>
    <m/>
  </r>
  <r>
    <x v="0"/>
    <x v="9"/>
    <x v="1"/>
    <n v="13"/>
    <n v="-71.498743000000005"/>
    <n v="-33.002659000000001"/>
    <n v="19490.19140625"/>
    <n v="1"/>
    <n v="0"/>
    <x v="1"/>
    <n v="0"/>
    <n v="1"/>
    <m/>
  </r>
  <r>
    <x v="0"/>
    <x v="9"/>
    <x v="1"/>
    <n v="14"/>
    <n v="-71.498351"/>
    <n v="-32.999254000000001"/>
    <n v="20027.10546875"/>
    <n v="1"/>
    <n v="0"/>
    <x v="1"/>
    <n v="0"/>
    <n v="1"/>
    <m/>
  </r>
  <r>
    <x v="0"/>
    <x v="9"/>
    <x v="1"/>
    <n v="15"/>
    <n v="-71.501131999999998"/>
    <n v="-32.995632000000001"/>
    <n v="20528.10546875"/>
    <n v="1"/>
    <n v="0"/>
    <x v="1"/>
    <n v="0"/>
    <n v="1"/>
    <m/>
  </r>
  <r>
    <x v="0"/>
    <x v="9"/>
    <x v="1"/>
    <n v="16"/>
    <n v="-71.496792999999997"/>
    <n v="-32.987430000000003"/>
    <n v="21899.396484375"/>
    <n v="1"/>
    <n v="0"/>
    <x v="1"/>
    <n v="0"/>
    <n v="1"/>
    <m/>
  </r>
  <r>
    <x v="0"/>
    <x v="9"/>
    <x v="1"/>
    <n v="17"/>
    <n v="-71.493583000000001"/>
    <n v="-32.991818000000002"/>
    <n v="22594.92578125"/>
    <n v="1"/>
    <n v="0"/>
    <x v="1"/>
    <n v="0"/>
    <n v="1"/>
    <m/>
  </r>
  <r>
    <x v="0"/>
    <x v="9"/>
    <x v="1"/>
    <n v="18"/>
    <n v="-71.489130000000003"/>
    <n v="-32.995756999999998"/>
    <n v="23395.703125"/>
    <n v="1"/>
    <n v="1"/>
    <x v="1"/>
    <n v="0.05"/>
    <n v="1"/>
    <m/>
  </r>
  <r>
    <x v="0"/>
    <x v="10"/>
    <x v="0"/>
    <n v="1"/>
    <n v="-71.501712999999995"/>
    <n v="-33.009504999999997"/>
    <n v="164.10247802734375"/>
    <n v="1"/>
    <n v="1"/>
    <x v="0"/>
    <n v="0.9"/>
    <n v="1"/>
    <m/>
  </r>
  <r>
    <x v="0"/>
    <x v="10"/>
    <x v="0"/>
    <n v="2"/>
    <n v="-71.519844000000006"/>
    <n v="-33.016480999999999"/>
    <n v="4292.00146484375"/>
    <n v="1"/>
    <n v="1"/>
    <x v="1"/>
    <n v="0.05"/>
    <n v="1"/>
    <m/>
  </r>
  <r>
    <x v="0"/>
    <x v="10"/>
    <x v="0"/>
    <n v="3"/>
    <n v="-71.515546000000001"/>
    <n v="-33.021057999999996"/>
    <n v="5508.52734375"/>
    <n v="1"/>
    <n v="0"/>
    <x v="1"/>
    <n v="0"/>
    <n v="1"/>
    <m/>
  </r>
  <r>
    <x v="0"/>
    <x v="10"/>
    <x v="0"/>
    <n v="4"/>
    <n v="-71.512825000000007"/>
    <n v="-32.998885000000001"/>
    <n v="10052.853515625"/>
    <n v="1"/>
    <n v="0"/>
    <x v="1"/>
    <n v="0"/>
    <n v="1"/>
    <m/>
  </r>
  <r>
    <x v="0"/>
    <x v="10"/>
    <x v="0"/>
    <n v="5"/>
    <n v="-71.546375999999995"/>
    <n v="-33.008502999999997"/>
    <n v="14495.9697265625"/>
    <n v="1"/>
    <n v="0"/>
    <x v="1"/>
    <n v="0"/>
    <n v="1"/>
    <m/>
  </r>
  <r>
    <x v="0"/>
    <x v="10"/>
    <x v="0"/>
    <n v="6"/>
    <n v="-71.543200999999996"/>
    <n v="-33.013154"/>
    <n v="15333.5439453125"/>
    <n v="1"/>
    <n v="0"/>
    <x v="1"/>
    <n v="0"/>
    <n v="1"/>
    <m/>
  </r>
  <r>
    <x v="0"/>
    <x v="10"/>
    <x v="0"/>
    <n v="7"/>
    <n v="-71.546640999999994"/>
    <n v="-33.018566"/>
    <n v="16028.0966796875"/>
    <n v="1"/>
    <n v="0"/>
    <x v="1"/>
    <n v="0"/>
    <n v="1"/>
    <m/>
  </r>
  <r>
    <x v="0"/>
    <x v="10"/>
    <x v="0"/>
    <n v="8"/>
    <n v="-71.567415999999994"/>
    <n v="-33.023710000000001"/>
    <n v="18736.638671875"/>
    <n v="1"/>
    <n v="0"/>
    <x v="1"/>
    <n v="0"/>
    <n v="1"/>
    <m/>
  </r>
  <r>
    <x v="0"/>
    <x v="10"/>
    <x v="0"/>
    <n v="9"/>
    <n v="-71.590868"/>
    <n v="-33.032829999999997"/>
    <n v="21514.33984375"/>
    <n v="1"/>
    <n v="0"/>
    <x v="1"/>
    <n v="0"/>
    <n v="1"/>
    <m/>
  </r>
  <r>
    <x v="0"/>
    <x v="10"/>
    <x v="0"/>
    <n v="10"/>
    <n v="-71.605262999999994"/>
    <n v="-33.044462000000003"/>
    <n v="23583.029296875"/>
    <n v="1"/>
    <n v="0"/>
    <x v="1"/>
    <n v="0"/>
    <n v="1"/>
    <m/>
  </r>
  <r>
    <x v="0"/>
    <x v="10"/>
    <x v="0"/>
    <n v="11"/>
    <n v="-71.607344999999995"/>
    <n v="-33.046331000000002"/>
    <n v="24015.109375"/>
    <n v="1"/>
    <n v="0"/>
    <x v="1"/>
    <n v="0"/>
    <n v="1"/>
    <m/>
  </r>
  <r>
    <x v="0"/>
    <x v="10"/>
    <x v="0"/>
    <n v="12"/>
    <n v="-71.621538999999999"/>
    <n v="-33.044263999999998"/>
    <n v="25533.1171875"/>
    <n v="1"/>
    <n v="0"/>
    <x v="1"/>
    <n v="0"/>
    <n v="1"/>
    <m/>
  </r>
  <r>
    <x v="0"/>
    <x v="10"/>
    <x v="0"/>
    <n v="13"/>
    <n v="-71.629658000000006"/>
    <n v="-33.035905999999997"/>
    <n v="26783.806640625"/>
    <n v="1"/>
    <n v="1"/>
    <x v="1"/>
    <n v="0.05"/>
    <n v="1"/>
    <m/>
  </r>
  <r>
    <x v="0"/>
    <x v="10"/>
    <x v="1"/>
    <n v="1"/>
    <n v="-71.630244000000005"/>
    <n v="-33.036057999999997"/>
    <n v="238.67251586914063"/>
    <n v="1"/>
    <n v="1"/>
    <x v="0"/>
    <n v="0.9"/>
    <n v="1"/>
    <m/>
  </r>
  <r>
    <x v="0"/>
    <x v="10"/>
    <x v="1"/>
    <n v="2"/>
    <n v="-71.621752999999998"/>
    <n v="-33.046093999999997"/>
    <n v="1672.05078125"/>
    <n v="1"/>
    <n v="1"/>
    <x v="1"/>
    <n v="0.05"/>
    <n v="1"/>
    <m/>
  </r>
  <r>
    <x v="0"/>
    <x v="10"/>
    <x v="1"/>
    <n v="3"/>
    <n v="-71.611800000000002"/>
    <n v="-33.045681999999999"/>
    <n v="2764.363037109375"/>
    <n v="1"/>
    <n v="0"/>
    <x v="1"/>
    <n v="0"/>
    <n v="1"/>
    <m/>
  </r>
  <r>
    <x v="0"/>
    <x v="10"/>
    <x v="1"/>
    <n v="4"/>
    <n v="-71.605027000000007"/>
    <n v="-33.044387"/>
    <n v="3522.281982421875"/>
    <n v="1"/>
    <n v="0"/>
    <x v="1"/>
    <n v="0"/>
    <n v="1"/>
    <m/>
  </r>
  <r>
    <x v="0"/>
    <x v="10"/>
    <x v="1"/>
    <n v="5"/>
    <n v="-71.590827000000004"/>
    <n v="-33.032969000000001"/>
    <n v="5700.93798828125"/>
    <n v="1"/>
    <n v="0"/>
    <x v="1"/>
    <n v="0"/>
    <n v="1"/>
    <m/>
  </r>
  <r>
    <x v="0"/>
    <x v="10"/>
    <x v="1"/>
    <n v="6"/>
    <n v="-71.557665"/>
    <n v="-33.025624999999998"/>
    <n v="9378.6044921875"/>
    <n v="1"/>
    <n v="0"/>
    <x v="1"/>
    <n v="0"/>
    <n v="1"/>
    <m/>
  </r>
  <r>
    <x v="0"/>
    <x v="10"/>
    <x v="1"/>
    <n v="7"/>
    <n v="-71.544837999999999"/>
    <n v="-33.022041000000002"/>
    <n v="11081.1357421875"/>
    <n v="1"/>
    <n v="0"/>
    <x v="1"/>
    <n v="0"/>
    <n v="1"/>
    <m/>
  </r>
  <r>
    <x v="0"/>
    <x v="10"/>
    <x v="1"/>
    <n v="8"/>
    <n v="-71.546199999999999"/>
    <n v="-33.008254000000001"/>
    <n v="12975.033203125"/>
    <n v="1"/>
    <n v="0"/>
    <x v="1"/>
    <n v="0"/>
    <n v="1"/>
    <m/>
  </r>
  <r>
    <x v="0"/>
    <x v="10"/>
    <x v="1"/>
    <n v="9"/>
    <n v="-71.512835999999993"/>
    <n v="-32.999229999999997"/>
    <n v="17295.884765625"/>
    <n v="1"/>
    <n v="0"/>
    <x v="1"/>
    <n v="0"/>
    <n v="1"/>
    <m/>
  </r>
  <r>
    <x v="0"/>
    <x v="10"/>
    <x v="1"/>
    <n v="10"/>
    <n v="-71.515513999999996"/>
    <n v="-33.020949000000002"/>
    <n v="21666.92578125"/>
    <n v="1"/>
    <n v="0"/>
    <x v="1"/>
    <n v="0"/>
    <n v="1"/>
    <m/>
  </r>
  <r>
    <x v="0"/>
    <x v="10"/>
    <x v="1"/>
    <n v="11"/>
    <n v="-71.519831999999994"/>
    <n v="-33.016472"/>
    <n v="22891.62109375"/>
    <n v="1"/>
    <n v="0"/>
    <x v="1"/>
    <n v="0"/>
    <n v="1"/>
    <m/>
  </r>
  <r>
    <x v="0"/>
    <x v="10"/>
    <x v="1"/>
    <n v="12"/>
    <n v="-71.501958999999999"/>
    <n v="-33.009638000000002"/>
    <n v="26754.115234375"/>
    <n v="1"/>
    <n v="1"/>
    <x v="1"/>
    <n v="0.05"/>
    <n v="1"/>
    <m/>
  </r>
  <r>
    <x v="0"/>
    <x v="11"/>
    <x v="0"/>
    <n v="1"/>
    <n v="-71.477793000000005"/>
    <n v="-32.997559000000003"/>
    <n v="178.01148986816406"/>
    <n v="1"/>
    <n v="1"/>
    <x v="0"/>
    <n v="0.9"/>
    <n v="1"/>
    <m/>
  </r>
  <r>
    <x v="0"/>
    <x v="11"/>
    <x v="0"/>
    <n v="2"/>
    <n v="-71.483609000000001"/>
    <n v="-32.999101000000003"/>
    <n v="916.5548095703125"/>
    <n v="1"/>
    <n v="1"/>
    <x v="1"/>
    <n v="0.05"/>
    <n v="1"/>
    <m/>
  </r>
  <r>
    <x v="0"/>
    <x v="11"/>
    <x v="0"/>
    <n v="3"/>
    <n v="-71.484686999999994"/>
    <n v="-33.001910000000002"/>
    <n v="1306.154541015625"/>
    <n v="1"/>
    <n v="0"/>
    <x v="1"/>
    <n v="0"/>
    <n v="1"/>
    <m/>
  </r>
  <r>
    <x v="0"/>
    <x v="11"/>
    <x v="0"/>
    <n v="4"/>
    <n v="-71.487354999999994"/>
    <n v="-33.002682999999998"/>
    <n v="1657.26220703125"/>
    <n v="1"/>
    <n v="0"/>
    <x v="1"/>
    <n v="0"/>
    <n v="1"/>
    <m/>
  </r>
  <r>
    <x v="0"/>
    <x v="11"/>
    <x v="0"/>
    <n v="5"/>
    <n v="-71.492361000000002"/>
    <n v="-33.000402999999999"/>
    <n v="4489.5830078125"/>
    <n v="1"/>
    <n v="0"/>
    <x v="1"/>
    <n v="0"/>
    <n v="1"/>
    <m/>
  </r>
  <r>
    <x v="0"/>
    <x v="11"/>
    <x v="0"/>
    <n v="6"/>
    <n v="-71.496347"/>
    <n v="-32.998488000000002"/>
    <n v="5128.9580078125"/>
    <n v="1"/>
    <n v="0"/>
    <x v="1"/>
    <n v="0"/>
    <n v="1"/>
    <m/>
  </r>
  <r>
    <x v="0"/>
    <x v="11"/>
    <x v="0"/>
    <n v="7"/>
    <n v="-71.512781000000004"/>
    <n v="-32.998899000000002"/>
    <n v="7345.66796875"/>
    <n v="1"/>
    <n v="0"/>
    <x v="1"/>
    <n v="0"/>
    <n v="1"/>
    <m/>
  </r>
  <r>
    <x v="0"/>
    <x v="11"/>
    <x v="0"/>
    <n v="8"/>
    <n v="-71.540723999999997"/>
    <n v="-33.000996999999998"/>
    <n v="10482.91796875"/>
    <n v="1"/>
    <n v="0"/>
    <x v="1"/>
    <n v="0"/>
    <n v="1"/>
    <m/>
  </r>
  <r>
    <x v="0"/>
    <x v="11"/>
    <x v="0"/>
    <n v="9"/>
    <n v="-71.546375999999995"/>
    <n v="-33.008502999999997"/>
    <n v="11793.1796875"/>
    <n v="1"/>
    <n v="0"/>
    <x v="1"/>
    <n v="0"/>
    <n v="1"/>
    <m/>
  </r>
  <r>
    <x v="0"/>
    <x v="11"/>
    <x v="0"/>
    <n v="10"/>
    <n v="-71.543188000000001"/>
    <n v="-33.013089000000001"/>
    <n v="12623.44140625"/>
    <n v="1"/>
    <n v="0"/>
    <x v="1"/>
    <n v="0"/>
    <n v="1"/>
    <m/>
  </r>
  <r>
    <x v="0"/>
    <x v="11"/>
    <x v="0"/>
    <n v="11"/>
    <n v="-71.546640999999994"/>
    <n v="-33.018566"/>
    <n v="13325.306640625"/>
    <n v="1"/>
    <n v="0"/>
    <x v="1"/>
    <n v="0"/>
    <n v="1"/>
    <m/>
  </r>
  <r>
    <x v="0"/>
    <x v="11"/>
    <x v="0"/>
    <n v="12"/>
    <n v="-71.567508000000004"/>
    <n v="-33.023705"/>
    <n v="16042.4599609375"/>
    <n v="1"/>
    <n v="0"/>
    <x v="1"/>
    <n v="0"/>
    <n v="1"/>
    <m/>
  </r>
  <r>
    <x v="0"/>
    <x v="11"/>
    <x v="0"/>
    <n v="13"/>
    <n v="-71.590868"/>
    <n v="-33.032829999999997"/>
    <n v="18811.546875"/>
    <n v="1"/>
    <n v="0"/>
    <x v="1"/>
    <n v="0"/>
    <n v="1"/>
    <m/>
  </r>
  <r>
    <x v="0"/>
    <x v="11"/>
    <x v="0"/>
    <n v="14"/>
    <n v="-71.605262999999994"/>
    <n v="-33.044462000000003"/>
    <n v="20880.236328125"/>
    <n v="1"/>
    <n v="0"/>
    <x v="1"/>
    <n v="0"/>
    <n v="1"/>
    <m/>
  </r>
  <r>
    <x v="0"/>
    <x v="11"/>
    <x v="0"/>
    <n v="15"/>
    <n v="-71.607344999999995"/>
    <n v="-33.046331000000002"/>
    <n v="21312.31640625"/>
    <n v="1"/>
    <n v="0"/>
    <x v="1"/>
    <n v="0"/>
    <n v="1"/>
    <m/>
  </r>
  <r>
    <x v="0"/>
    <x v="11"/>
    <x v="0"/>
    <n v="16"/>
    <n v="-71.621538999999999"/>
    <n v="-33.044263999999998"/>
    <n v="22830.32421875"/>
    <n v="1"/>
    <n v="0"/>
    <x v="1"/>
    <n v="0"/>
    <n v="1"/>
    <m/>
  </r>
  <r>
    <x v="0"/>
    <x v="11"/>
    <x v="0"/>
    <n v="17"/>
    <n v="-71.629658000000006"/>
    <n v="-33.035905999999997"/>
    <n v="24081.013671875"/>
    <n v="1"/>
    <n v="1"/>
    <x v="1"/>
    <n v="0.05"/>
    <n v="1"/>
    <m/>
  </r>
  <r>
    <x v="0"/>
    <x v="11"/>
    <x v="1"/>
    <n v="1"/>
    <n v="-71.630244000000005"/>
    <n v="-33.036057999999997"/>
    <n v="238.67251586914063"/>
    <n v="1"/>
    <n v="1"/>
    <x v="0"/>
    <n v="0.9"/>
    <n v="1"/>
    <m/>
  </r>
  <r>
    <x v="0"/>
    <x v="11"/>
    <x v="1"/>
    <n v="2"/>
    <n v="-71.621752999999998"/>
    <n v="-33.046093999999997"/>
    <n v="1672.05078125"/>
    <n v="1"/>
    <n v="1"/>
    <x v="1"/>
    <n v="0.05"/>
    <n v="1"/>
    <m/>
  </r>
  <r>
    <x v="0"/>
    <x v="11"/>
    <x v="1"/>
    <n v="3"/>
    <n v="-71.611800000000002"/>
    <n v="-33.045681999999999"/>
    <n v="2764.363037109375"/>
    <n v="1"/>
    <n v="0"/>
    <x v="1"/>
    <n v="0"/>
    <n v="1"/>
    <m/>
  </r>
  <r>
    <x v="0"/>
    <x v="11"/>
    <x v="1"/>
    <n v="4"/>
    <n v="-71.605027000000007"/>
    <n v="-33.044387"/>
    <n v="3522.281982421875"/>
    <n v="1"/>
    <n v="0"/>
    <x v="1"/>
    <n v="0"/>
    <n v="1"/>
    <m/>
  </r>
  <r>
    <x v="0"/>
    <x v="11"/>
    <x v="1"/>
    <n v="5"/>
    <n v="-71.590827000000004"/>
    <n v="-33.032969000000001"/>
    <n v="5700.93798828125"/>
    <n v="1"/>
    <n v="0"/>
    <x v="1"/>
    <n v="0"/>
    <n v="1"/>
    <m/>
  </r>
  <r>
    <x v="0"/>
    <x v="11"/>
    <x v="1"/>
    <n v="6"/>
    <n v="-71.557665"/>
    <n v="-33.025624999999998"/>
    <n v="9378.6044921875"/>
    <n v="1"/>
    <n v="0"/>
    <x v="1"/>
    <n v="0"/>
    <n v="1"/>
    <m/>
  </r>
  <r>
    <x v="0"/>
    <x v="11"/>
    <x v="1"/>
    <n v="7"/>
    <n v="-71.544837999999999"/>
    <n v="-33.022041000000002"/>
    <n v="11081.1357421875"/>
    <n v="1"/>
    <n v="0"/>
    <x v="1"/>
    <n v="0"/>
    <n v="1"/>
    <m/>
  </r>
  <r>
    <x v="0"/>
    <x v="11"/>
    <x v="1"/>
    <n v="8"/>
    <n v="-71.546199999999999"/>
    <n v="-33.008254000000001"/>
    <n v="12975.033203125"/>
    <n v="1"/>
    <n v="0"/>
    <x v="1"/>
    <n v="0"/>
    <n v="1"/>
    <m/>
  </r>
  <r>
    <x v="0"/>
    <x v="11"/>
    <x v="1"/>
    <n v="9"/>
    <n v="-71.512874999999994"/>
    <n v="-32.99906"/>
    <n v="17274.99609375"/>
    <n v="1"/>
    <n v="0"/>
    <x v="1"/>
    <n v="0"/>
    <n v="1"/>
    <m/>
  </r>
  <r>
    <x v="0"/>
    <x v="11"/>
    <x v="1"/>
    <n v="10"/>
    <n v="-71.492436999999995"/>
    <n v="-32.999288"/>
    <n v="19934.7734375"/>
    <n v="1"/>
    <n v="0"/>
    <x v="1"/>
    <n v="0"/>
    <n v="1"/>
    <m/>
  </r>
  <r>
    <x v="0"/>
    <x v="11"/>
    <x v="1"/>
    <n v="11"/>
    <n v="-71.490538999999998"/>
    <n v="-33.001344000000003"/>
    <n v="20337.873046875"/>
    <n v="1"/>
    <n v="0"/>
    <x v="1"/>
    <n v="0"/>
    <n v="1"/>
    <m/>
  </r>
  <r>
    <x v="0"/>
    <x v="11"/>
    <x v="1"/>
    <n v="12"/>
    <n v="-71.487506999999994"/>
    <n v="-33.002671999999997"/>
    <n v="22890.732421875"/>
    <n v="1"/>
    <n v="0"/>
    <x v="1"/>
    <n v="0"/>
    <n v="1"/>
    <m/>
  </r>
  <r>
    <x v="0"/>
    <x v="11"/>
    <x v="1"/>
    <n v="13"/>
    <n v="-71.484707"/>
    <n v="-33.001908"/>
    <n v="23254.21484375"/>
    <n v="1"/>
    <n v="0"/>
    <x v="1"/>
    <n v="0"/>
    <n v="1"/>
    <m/>
  </r>
  <r>
    <x v="0"/>
    <x v="11"/>
    <x v="1"/>
    <n v="14"/>
    <n v="-71.483611999999994"/>
    <n v="-32.999099999999999"/>
    <n v="23645.39453125"/>
    <n v="1"/>
    <n v="0"/>
    <x v="1"/>
    <n v="0"/>
    <n v="1"/>
    <m/>
  </r>
  <r>
    <x v="0"/>
    <x v="11"/>
    <x v="1"/>
    <n v="15"/>
    <n v="-71.477793000000005"/>
    <n v="-32.997553000000003"/>
    <n v="24384.900390625"/>
    <n v="1"/>
    <n v="1"/>
    <x v="1"/>
    <n v="0.05"/>
    <n v="1"/>
    <m/>
  </r>
  <r>
    <x v="0"/>
    <x v="12"/>
    <x v="0"/>
    <n v="1"/>
    <n v="-71.490020999999999"/>
    <n v="-32.995654999999999"/>
    <n v="167.13548278808594"/>
    <n v="1"/>
    <n v="1"/>
    <x v="0"/>
    <n v="0.9"/>
    <n v="1"/>
    <m/>
  </r>
  <r>
    <x v="0"/>
    <x v="12"/>
    <x v="0"/>
    <n v="2"/>
    <n v="-71.492581999999999"/>
    <n v="-32.992792000000001"/>
    <n v="730.39141845703125"/>
    <n v="1"/>
    <n v="1"/>
    <x v="1"/>
    <n v="0.05"/>
    <n v="1"/>
    <m/>
  </r>
  <r>
    <x v="0"/>
    <x v="12"/>
    <x v="0"/>
    <n v="3"/>
    <n v="-71.496786999999998"/>
    <n v="-32.987434"/>
    <n v="1630.6201171875"/>
    <n v="1"/>
    <n v="0"/>
    <x v="1"/>
    <n v="0"/>
    <n v="1"/>
    <m/>
  </r>
  <r>
    <x v="0"/>
    <x v="12"/>
    <x v="0"/>
    <n v="4"/>
    <n v="-71.500867"/>
    <n v="-32.991737000000001"/>
    <n v="2568.8720703125"/>
    <n v="1"/>
    <n v="0"/>
    <x v="1"/>
    <n v="0"/>
    <n v="1"/>
    <m/>
  </r>
  <r>
    <x v="0"/>
    <x v="12"/>
    <x v="0"/>
    <n v="5"/>
    <n v="-71.498476999999994"/>
    <n v="-32.999369000000002"/>
    <n v="3633.736083984375"/>
    <n v="1"/>
    <n v="0"/>
    <x v="1"/>
    <n v="0"/>
    <n v="1"/>
    <m/>
  </r>
  <r>
    <x v="0"/>
    <x v="12"/>
    <x v="0"/>
    <n v="6"/>
    <n v="-71.498431999999994"/>
    <n v="-33.002443999999997"/>
    <n v="4109.3291015625"/>
    <n v="1"/>
    <n v="0"/>
    <x v="1"/>
    <n v="0"/>
    <n v="1"/>
    <m/>
  </r>
  <r>
    <x v="0"/>
    <x v="12"/>
    <x v="0"/>
    <n v="7"/>
    <n v="-71.499038999999996"/>
    <n v="-33.007752000000004"/>
    <n v="4948.33203125"/>
    <n v="1"/>
    <n v="0"/>
    <x v="1"/>
    <n v="0"/>
    <n v="1"/>
    <m/>
  </r>
  <r>
    <x v="0"/>
    <x v="12"/>
    <x v="0"/>
    <n v="8"/>
    <n v="-71.502589"/>
    <n v="-33.009279999999997"/>
    <n v="5375.369140625"/>
    <n v="1"/>
    <n v="0"/>
    <x v="1"/>
    <n v="0"/>
    <n v="1"/>
    <m/>
  </r>
  <r>
    <x v="0"/>
    <x v="12"/>
    <x v="0"/>
    <n v="9"/>
    <n v="-71.505911999999995"/>
    <n v="-33.003585999999999"/>
    <n v="6236.0869140625"/>
    <n v="1"/>
    <n v="0"/>
    <x v="1"/>
    <n v="0"/>
    <n v="1"/>
    <m/>
  </r>
  <r>
    <x v="0"/>
    <x v="12"/>
    <x v="0"/>
    <n v="10"/>
    <n v="-71.512839999999997"/>
    <n v="-32.99888"/>
    <n v="7153.33154296875"/>
    <n v="1"/>
    <n v="0"/>
    <x v="1"/>
    <n v="0"/>
    <n v="1"/>
    <m/>
  </r>
  <r>
    <x v="0"/>
    <x v="12"/>
    <x v="0"/>
    <n v="11"/>
    <n v="-71.535635999999997"/>
    <n v="-33.007219999999997"/>
    <n v="10105.6298828125"/>
    <n v="1"/>
    <n v="0"/>
    <x v="1"/>
    <n v="0"/>
    <n v="1"/>
    <m/>
  </r>
  <r>
    <x v="0"/>
    <x v="12"/>
    <x v="0"/>
    <n v="12"/>
    <n v="-71.543188000000001"/>
    <n v="-33.013089000000001"/>
    <n v="11515.623046875"/>
    <n v="1"/>
    <n v="0"/>
    <x v="1"/>
    <n v="0"/>
    <n v="1"/>
    <m/>
  </r>
  <r>
    <x v="0"/>
    <x v="12"/>
    <x v="0"/>
    <n v="13"/>
    <n v="-71.546654000000004"/>
    <n v="-33.018614999999997"/>
    <n v="12223.056640625"/>
    <n v="1"/>
    <n v="0"/>
    <x v="1"/>
    <n v="0"/>
    <n v="1"/>
    <m/>
  </r>
  <r>
    <x v="0"/>
    <x v="12"/>
    <x v="0"/>
    <n v="14"/>
    <n v="-71.549175000000005"/>
    <n v="-33.025945"/>
    <n v="13156.568359375"/>
    <n v="1"/>
    <n v="0"/>
    <x v="1"/>
    <n v="0"/>
    <n v="1"/>
    <m/>
  </r>
  <r>
    <x v="0"/>
    <x v="12"/>
    <x v="0"/>
    <n v="15"/>
    <n v="-71.557586999999998"/>
    <n v="-33.025443000000003"/>
    <n v="14000.248046875"/>
    <n v="1"/>
    <n v="0"/>
    <x v="1"/>
    <n v="0"/>
    <n v="1"/>
    <m/>
  </r>
  <r>
    <x v="0"/>
    <x v="12"/>
    <x v="0"/>
    <n v="16"/>
    <n v="-71.567415999999994"/>
    <n v="-33.023710000000001"/>
    <n v="14939.966796875"/>
    <n v="1"/>
    <n v="0"/>
    <x v="1"/>
    <n v="0"/>
    <n v="1"/>
    <m/>
  </r>
  <r>
    <x v="0"/>
    <x v="12"/>
    <x v="0"/>
    <n v="17"/>
    <n v="-71.590868"/>
    <n v="-33.032829999999997"/>
    <n v="17717.666015625"/>
    <n v="1"/>
    <n v="0"/>
    <x v="1"/>
    <n v="0"/>
    <n v="1"/>
    <m/>
  </r>
  <r>
    <x v="0"/>
    <x v="12"/>
    <x v="0"/>
    <n v="18"/>
    <n v="-71.607344999999995"/>
    <n v="-33.046331000000002"/>
    <n v="20218.435546875"/>
    <n v="1"/>
    <n v="0"/>
    <x v="1"/>
    <n v="0"/>
    <n v="1"/>
    <m/>
  </r>
  <r>
    <x v="0"/>
    <x v="12"/>
    <x v="0"/>
    <n v="19"/>
    <n v="-71.621538999999999"/>
    <n v="-33.044263999999998"/>
    <n v="21736.443359375"/>
    <n v="1"/>
    <n v="0"/>
    <x v="1"/>
    <n v="0"/>
    <n v="1"/>
    <m/>
  </r>
  <r>
    <x v="0"/>
    <x v="12"/>
    <x v="0"/>
    <n v="20"/>
    <n v="-71.629658000000006"/>
    <n v="-33.035905999999997"/>
    <n v="22987.1328125"/>
    <n v="1"/>
    <n v="1"/>
    <x v="1"/>
    <n v="0.05"/>
    <n v="1"/>
    <m/>
  </r>
  <r>
    <x v="0"/>
    <x v="12"/>
    <x v="1"/>
    <n v="1"/>
    <n v="-71.630244000000005"/>
    <n v="-33.036057999999997"/>
    <n v="238.67251586914063"/>
    <n v="1"/>
    <n v="1"/>
    <x v="0"/>
    <n v="0.9"/>
    <n v="1"/>
    <m/>
  </r>
  <r>
    <x v="0"/>
    <x v="12"/>
    <x v="1"/>
    <n v="2"/>
    <n v="-71.621700000000004"/>
    <n v="-33.046131000000003"/>
    <n v="1678.5076904296875"/>
    <n v="1"/>
    <n v="1"/>
    <x v="1"/>
    <n v="0.05"/>
    <n v="1"/>
    <m/>
  </r>
  <r>
    <x v="0"/>
    <x v="12"/>
    <x v="1"/>
    <n v="3"/>
    <n v="-71.611800000000002"/>
    <n v="-33.045681999999999"/>
    <n v="2764.363037109375"/>
    <n v="1"/>
    <n v="0"/>
    <x v="1"/>
    <n v="0"/>
    <n v="1"/>
    <m/>
  </r>
  <r>
    <x v="0"/>
    <x v="12"/>
    <x v="1"/>
    <n v="4"/>
    <n v="-71.590827000000004"/>
    <n v="-33.032969000000001"/>
    <n v="5700.93798828125"/>
    <n v="1"/>
    <n v="0"/>
    <x v="1"/>
    <n v="0"/>
    <n v="1"/>
    <m/>
  </r>
  <r>
    <x v="0"/>
    <x v="12"/>
    <x v="1"/>
    <n v="5"/>
    <n v="-71.567217999999997"/>
    <n v="-33.024011000000002"/>
    <n v="8467.513671875"/>
    <n v="1"/>
    <n v="0"/>
    <x v="1"/>
    <n v="0"/>
    <n v="1"/>
    <m/>
  </r>
  <r>
    <x v="0"/>
    <x v="12"/>
    <x v="1"/>
    <n v="6"/>
    <n v="-71.557665"/>
    <n v="-33.025624999999998"/>
    <n v="9378.6044921875"/>
    <n v="1"/>
    <n v="0"/>
    <x v="1"/>
    <n v="0"/>
    <n v="1"/>
    <m/>
  </r>
  <r>
    <x v="0"/>
    <x v="12"/>
    <x v="1"/>
    <n v="7"/>
    <n v="-71.549206999999996"/>
    <n v="-33.026083"/>
    <n v="10256.818359375"/>
    <n v="1"/>
    <n v="0"/>
    <x v="1"/>
    <n v="0"/>
    <n v="1"/>
    <m/>
  </r>
  <r>
    <x v="0"/>
    <x v="12"/>
    <x v="1"/>
    <n v="8"/>
    <n v="-71.544837999999999"/>
    <n v="-33.022041000000002"/>
    <n v="11081.1357421875"/>
    <n v="1"/>
    <n v="0"/>
    <x v="1"/>
    <n v="0"/>
    <n v="1"/>
    <m/>
  </r>
  <r>
    <x v="0"/>
    <x v="12"/>
    <x v="1"/>
    <n v="9"/>
    <n v="-71.546273999999997"/>
    <n v="-33.008243999999998"/>
    <n v="12982.0361328125"/>
    <n v="1"/>
    <n v="0"/>
    <x v="1"/>
    <n v="0"/>
    <n v="1"/>
    <m/>
  </r>
  <r>
    <x v="0"/>
    <x v="12"/>
    <x v="1"/>
    <n v="10"/>
    <n v="-71.540764999999993"/>
    <n v="-33.004652"/>
    <n v="13928.3349609375"/>
    <n v="1"/>
    <n v="0"/>
    <x v="1"/>
    <n v="0"/>
    <n v="1"/>
    <m/>
  </r>
  <r>
    <x v="0"/>
    <x v="12"/>
    <x v="1"/>
    <n v="11"/>
    <n v="-71.512874999999994"/>
    <n v="-32.99906"/>
    <n v="17310.544921875"/>
    <n v="1"/>
    <n v="0"/>
    <x v="1"/>
    <n v="0"/>
    <n v="1"/>
    <m/>
  </r>
  <r>
    <x v="0"/>
    <x v="12"/>
    <x v="1"/>
    <n v="12"/>
    <n v="-71.507015999999993"/>
    <n v="-33.002566999999999"/>
    <n v="18054.279296875"/>
    <n v="1"/>
    <n v="0"/>
    <x v="1"/>
    <n v="0"/>
    <n v="1"/>
    <m/>
  </r>
  <r>
    <x v="0"/>
    <x v="12"/>
    <x v="1"/>
    <n v="13"/>
    <n v="-71.502582000000004"/>
    <n v="-33.009286000000003"/>
    <n v="19069.318359375"/>
    <n v="1"/>
    <n v="0"/>
    <x v="1"/>
    <n v="0"/>
    <n v="1"/>
    <m/>
  </r>
  <r>
    <x v="0"/>
    <x v="12"/>
    <x v="1"/>
    <n v="14"/>
    <n v="-71.498997000000003"/>
    <n v="-33.007720999999997"/>
    <n v="19500.642578125"/>
    <n v="1"/>
    <n v="0"/>
    <x v="1"/>
    <n v="0"/>
    <n v="1"/>
    <m/>
  </r>
  <r>
    <x v="0"/>
    <x v="12"/>
    <x v="1"/>
    <n v="15"/>
    <n v="-71.497159999999994"/>
    <n v="-33.005096000000002"/>
    <n v="19930.076171875"/>
    <n v="1"/>
    <n v="0"/>
    <x v="1"/>
    <n v="0"/>
    <n v="1"/>
    <m/>
  </r>
  <r>
    <x v="0"/>
    <x v="12"/>
    <x v="1"/>
    <n v="16"/>
    <n v="-71.496264999999994"/>
    <n v="-32.987802000000002"/>
    <n v="22770.376953125"/>
    <n v="1"/>
    <n v="0"/>
    <x v="1"/>
    <n v="0"/>
    <n v="1"/>
    <m/>
  </r>
  <r>
    <x v="0"/>
    <x v="12"/>
    <x v="1"/>
    <n v="17"/>
    <n v="-71.493266000000006"/>
    <n v="-32.989784"/>
    <n v="23173.98046875"/>
    <n v="1"/>
    <n v="0"/>
    <x v="1"/>
    <n v="0"/>
    <n v="1"/>
    <m/>
  </r>
  <r>
    <x v="0"/>
    <x v="12"/>
    <x v="1"/>
    <n v="18"/>
    <n v="-71.490022999999994"/>
    <n v="-32.995654999999999"/>
    <n v="24118.068359375"/>
    <n v="1"/>
    <n v="1"/>
    <x v="1"/>
    <n v="0.05"/>
    <n v="1"/>
    <m/>
  </r>
  <r>
    <x v="0"/>
    <x v="13"/>
    <x v="0"/>
    <n v="1"/>
    <n v="-71.525867000000005"/>
    <n v="-32.989386000000003"/>
    <n v="73.529441833496094"/>
    <n v="1"/>
    <n v="1"/>
    <x v="0"/>
    <n v="0.9"/>
    <n v="1"/>
    <m/>
  </r>
  <r>
    <x v="0"/>
    <x v="13"/>
    <x v="0"/>
    <n v="2"/>
    <n v="-71.530552999999998"/>
    <n v="-32.984290999999999"/>
    <n v="1007.0477905273437"/>
    <n v="1"/>
    <n v="1"/>
    <x v="1"/>
    <n v="0.05"/>
    <n v="1"/>
    <m/>
  </r>
  <r>
    <x v="0"/>
    <x v="13"/>
    <x v="0"/>
    <n v="3"/>
    <n v="-71.528017000000006"/>
    <n v="-32.988228999999997"/>
    <n v="1672.057373046875"/>
    <n v="1"/>
    <n v="0"/>
    <x v="1"/>
    <n v="0"/>
    <n v="1"/>
    <m/>
  </r>
  <r>
    <x v="0"/>
    <x v="13"/>
    <x v="0"/>
    <n v="4"/>
    <n v="-71.520426"/>
    <n v="-32.994256999999998"/>
    <n v="2925.450927734375"/>
    <n v="1"/>
    <n v="0"/>
    <x v="1"/>
    <n v="0"/>
    <n v="1"/>
    <m/>
  </r>
  <r>
    <x v="0"/>
    <x v="13"/>
    <x v="0"/>
    <n v="5"/>
    <n v="-71.518119999999996"/>
    <n v="-32.996791999999999"/>
    <n v="3357.34130859375"/>
    <n v="1"/>
    <n v="0"/>
    <x v="1"/>
    <n v="0"/>
    <n v="1"/>
    <m/>
  </r>
  <r>
    <x v="0"/>
    <x v="13"/>
    <x v="0"/>
    <n v="6"/>
    <n v="-71.548792000000006"/>
    <n v="-33.008521000000002"/>
    <n v="8093.59423828125"/>
    <n v="1"/>
    <n v="0"/>
    <x v="1"/>
    <n v="0"/>
    <n v="1"/>
    <m/>
  </r>
  <r>
    <x v="0"/>
    <x v="13"/>
    <x v="0"/>
    <n v="7"/>
    <n v="-71.567508000000004"/>
    <n v="-33.023705"/>
    <n v="11530.7880859375"/>
    <n v="1"/>
    <n v="0"/>
    <x v="1"/>
    <n v="0"/>
    <n v="1"/>
    <m/>
  </r>
  <r>
    <x v="0"/>
    <x v="13"/>
    <x v="0"/>
    <n v="8"/>
    <n v="-71.590868"/>
    <n v="-33.032829999999997"/>
    <n v="14299.8740234375"/>
    <n v="1"/>
    <n v="0"/>
    <x v="1"/>
    <n v="0"/>
    <n v="1"/>
    <m/>
  </r>
  <r>
    <x v="0"/>
    <x v="13"/>
    <x v="0"/>
    <n v="9"/>
    <n v="-71.600063000000006"/>
    <n v="-33.037391"/>
    <n v="15348.6806640625"/>
    <n v="1"/>
    <n v="0"/>
    <x v="1"/>
    <n v="0"/>
    <n v="1"/>
    <m/>
  </r>
  <r>
    <x v="0"/>
    <x v="13"/>
    <x v="0"/>
    <n v="10"/>
    <n v="-71.607583000000005"/>
    <n v="-33.046332999999997"/>
    <n v="16822.875"/>
    <n v="1"/>
    <n v="0"/>
    <x v="1"/>
    <n v="0"/>
    <n v="1"/>
    <m/>
  </r>
  <r>
    <x v="0"/>
    <x v="13"/>
    <x v="0"/>
    <n v="11"/>
    <n v="-71.621612999999996"/>
    <n v="-33.044243999999999"/>
    <n v="18325.91015625"/>
    <n v="1"/>
    <n v="0"/>
    <x v="1"/>
    <n v="0"/>
    <n v="1"/>
    <m/>
  </r>
  <r>
    <x v="0"/>
    <x v="13"/>
    <x v="0"/>
    <n v="12"/>
    <n v="-71.629658000000006"/>
    <n v="-33.035905999999997"/>
    <n v="19569.341796875"/>
    <n v="1"/>
    <n v="0"/>
    <x v="1"/>
    <n v="0"/>
    <n v="1"/>
    <m/>
  </r>
  <r>
    <x v="0"/>
    <x v="13"/>
    <x v="0"/>
    <n v="13"/>
    <n v="-71.629312999999996"/>
    <n v="-33.027970000000003"/>
    <n v="20599.6796875"/>
    <n v="1"/>
    <n v="0"/>
    <x v="1"/>
    <n v="0"/>
    <n v="1"/>
    <m/>
  </r>
  <r>
    <x v="0"/>
    <x v="13"/>
    <x v="0"/>
    <n v="14"/>
    <n v="-71.632925"/>
    <n v="-33.022765999999997"/>
    <n v="21311.005859375"/>
    <n v="1"/>
    <n v="0"/>
    <x v="1"/>
    <n v="0"/>
    <n v="1"/>
    <m/>
  </r>
  <r>
    <x v="0"/>
    <x v="13"/>
    <x v="0"/>
    <n v="15"/>
    <n v="-71.636324999999999"/>
    <n v="-33.023130999999999"/>
    <n v="21822.173828125"/>
    <n v="1"/>
    <n v="0"/>
    <x v="1"/>
    <n v="0"/>
    <n v="1"/>
    <m/>
  </r>
  <r>
    <x v="0"/>
    <x v="13"/>
    <x v="0"/>
    <n v="16"/>
    <n v="-71.635273999999995"/>
    <n v="-33.026735000000002"/>
    <n v="22650.947265625"/>
    <n v="1"/>
    <n v="1"/>
    <x v="1"/>
    <n v="0.05"/>
    <n v="1"/>
    <m/>
  </r>
  <r>
    <x v="0"/>
    <x v="14"/>
    <x v="1"/>
    <n v="1"/>
    <n v="-71.633246"/>
    <n v="-33.028623000000003"/>
    <n v="80.935203552246094"/>
    <n v="1"/>
    <n v="1"/>
    <x v="1"/>
    <n v="0.9"/>
    <n v="1"/>
    <m/>
  </r>
  <r>
    <x v="0"/>
    <x v="14"/>
    <x v="1"/>
    <n v="2"/>
    <n v="-71.638687000000004"/>
    <n v="-33.025545000000001"/>
    <n v="818.3651123046875"/>
    <n v="1"/>
    <n v="1"/>
    <x v="1"/>
    <n v="0.05"/>
    <n v="1"/>
    <m/>
  </r>
  <r>
    <x v="0"/>
    <x v="14"/>
    <x v="1"/>
    <n v="3"/>
    <n v="-71.636311000000006"/>
    <n v="-33.023133000000001"/>
    <n v="1201.1915283203125"/>
    <n v="1"/>
    <n v="0"/>
    <x v="1"/>
    <n v="0"/>
    <n v="1"/>
    <m/>
  </r>
  <r>
    <x v="0"/>
    <x v="14"/>
    <x v="1"/>
    <n v="4"/>
    <n v="-71.632918000000004"/>
    <n v="-33.022781000000002"/>
    <n v="1712.821044921875"/>
    <n v="1"/>
    <n v="0"/>
    <x v="1"/>
    <n v="0"/>
    <n v="1"/>
    <m/>
  </r>
  <r>
    <x v="0"/>
    <x v="14"/>
    <x v="1"/>
    <n v="5"/>
    <n v="-71.629316000000003"/>
    <n v="-33.027963"/>
    <n v="2421.536376953125"/>
    <n v="1"/>
    <n v="0"/>
    <x v="1"/>
    <n v="0"/>
    <n v="1"/>
    <m/>
  </r>
  <r>
    <x v="0"/>
    <x v="14"/>
    <x v="1"/>
    <n v="6"/>
    <n v="-71.629980000000003"/>
    <n v="-33.033596000000003"/>
    <n v="3121.408203125"/>
    <n v="1"/>
    <n v="0"/>
    <x v="1"/>
    <n v="0"/>
    <n v="1"/>
    <m/>
  </r>
  <r>
    <x v="0"/>
    <x v="14"/>
    <x v="1"/>
    <n v="7"/>
    <n v="-71.616725000000002"/>
    <n v="-33.043661999999998"/>
    <n v="4947.65185546875"/>
    <n v="1"/>
    <n v="0"/>
    <x v="1"/>
    <n v="0"/>
    <n v="1"/>
    <m/>
  </r>
  <r>
    <x v="0"/>
    <x v="14"/>
    <x v="1"/>
    <n v="8"/>
    <n v="-71.612700000000004"/>
    <n v="-33.044181000000002"/>
    <n v="5330.73876953125"/>
    <n v="1"/>
    <n v="0"/>
    <x v="1"/>
    <n v="0"/>
    <n v="1"/>
    <m/>
  </r>
  <r>
    <x v="0"/>
    <x v="14"/>
    <x v="1"/>
    <n v="9"/>
    <n v="-71.605300999999997"/>
    <n v="-33.043621000000002"/>
    <n v="6083.837890625"/>
    <n v="1"/>
    <n v="0"/>
    <x v="1"/>
    <n v="0"/>
    <n v="1"/>
    <m/>
  </r>
  <r>
    <x v="0"/>
    <x v="14"/>
    <x v="1"/>
    <n v="10"/>
    <n v="-71.598448000000005"/>
    <n v="-33.03763"/>
    <n v="7137.76513671875"/>
    <n v="1"/>
    <n v="0"/>
    <x v="1"/>
    <n v="0"/>
    <n v="1"/>
    <m/>
  </r>
  <r>
    <x v="0"/>
    <x v="14"/>
    <x v="1"/>
    <n v="11"/>
    <n v="-71.590475999999995"/>
    <n v="-33.032845999999999"/>
    <n v="8209.2216796875"/>
    <n v="1"/>
    <n v="0"/>
    <x v="1"/>
    <n v="0"/>
    <n v="1"/>
    <m/>
  </r>
  <r>
    <x v="0"/>
    <x v="14"/>
    <x v="1"/>
    <n v="12"/>
    <n v="-71.567679999999996"/>
    <n v="-33.023372000000002"/>
    <n v="10948.4013671875"/>
    <n v="1"/>
    <n v="0"/>
    <x v="1"/>
    <n v="0"/>
    <n v="1"/>
    <m/>
  </r>
  <r>
    <x v="0"/>
    <x v="14"/>
    <x v="1"/>
    <n v="13"/>
    <n v="-71.557501000000002"/>
    <n v="-33.018506000000002"/>
    <n v="12639.1689453125"/>
    <n v="1"/>
    <n v="0"/>
    <x v="1"/>
    <n v="0"/>
    <n v="1"/>
    <m/>
  </r>
  <r>
    <x v="0"/>
    <x v="14"/>
    <x v="1"/>
    <n v="14"/>
    <n v="-71.549062000000006"/>
    <n v="-33.011051999999999"/>
    <n v="14227.1875"/>
    <n v="1"/>
    <n v="0"/>
    <x v="1"/>
    <n v="0"/>
    <n v="1"/>
    <m/>
  </r>
  <r>
    <x v="0"/>
    <x v="14"/>
    <x v="1"/>
    <n v="15"/>
    <n v="-71.547701000000004"/>
    <n v="-33.008310999999999"/>
    <n v="14627.4716796875"/>
    <n v="1"/>
    <n v="0"/>
    <x v="1"/>
    <n v="0"/>
    <n v="1"/>
    <m/>
  </r>
  <r>
    <x v="0"/>
    <x v="14"/>
    <x v="1"/>
    <n v="16"/>
    <n v="-71.518118000000001"/>
    <n v="-32.996794000000001"/>
    <n v="19183.654296875"/>
    <n v="1"/>
    <n v="0"/>
    <x v="1"/>
    <n v="0"/>
    <n v="1"/>
    <m/>
  </r>
  <r>
    <x v="0"/>
    <x v="14"/>
    <x v="1"/>
    <n v="17"/>
    <n v="-71.520439999999994"/>
    <n v="-32.994256999999998"/>
    <n v="19617.138671875"/>
    <n v="1"/>
    <n v="0"/>
    <x v="1"/>
    <n v="0"/>
    <n v="1"/>
    <m/>
  </r>
  <r>
    <x v="0"/>
    <x v="14"/>
    <x v="1"/>
    <n v="18"/>
    <n v="-71.530349999999999"/>
    <n v="-32.984380999999999"/>
    <n v="21396.29296875"/>
    <n v="1"/>
    <n v="0"/>
    <x v="1"/>
    <n v="0"/>
    <n v="1"/>
    <m/>
  </r>
  <r>
    <x v="0"/>
    <x v="14"/>
    <x v="1"/>
    <n v="19"/>
    <n v="-71.525862000000004"/>
    <n v="-32.989378000000002"/>
    <n v="22303.45703125"/>
    <n v="1"/>
    <n v="1"/>
    <x v="1"/>
    <n v="0.05"/>
    <n v="1"/>
    <m/>
  </r>
  <r>
    <x v="0"/>
    <x v="15"/>
    <x v="0"/>
    <n v="1"/>
    <n v="-71.476296000000005"/>
    <n v="-32.997084000000001"/>
    <n v="195.95233154296875"/>
    <n v="1"/>
    <n v="1"/>
    <x v="0"/>
    <n v="0.9"/>
    <n v="1"/>
    <m/>
  </r>
  <r>
    <x v="0"/>
    <x v="15"/>
    <x v="0"/>
    <n v="2"/>
    <n v="-71.480975000000001"/>
    <n v="-32.999260999999997"/>
    <n v="888.909912109375"/>
    <n v="1"/>
    <n v="1"/>
    <x v="1"/>
    <n v="0.05"/>
    <n v="1"/>
    <m/>
  </r>
  <r>
    <x v="0"/>
    <x v="15"/>
    <x v="0"/>
    <n v="3"/>
    <n v="-71.485562999999999"/>
    <n v="-32.997117000000003"/>
    <n v="1536.5443115234375"/>
    <n v="1"/>
    <n v="0"/>
    <x v="1"/>
    <n v="0"/>
    <n v="1"/>
    <m/>
  </r>
  <r>
    <x v="0"/>
    <x v="15"/>
    <x v="0"/>
    <n v="4"/>
    <n v="-71.485791000000006"/>
    <n v="-32.994109999999999"/>
    <n v="1928.644287109375"/>
    <n v="1"/>
    <n v="0"/>
    <x v="1"/>
    <n v="0"/>
    <n v="1"/>
    <m/>
  </r>
  <r>
    <x v="0"/>
    <x v="15"/>
    <x v="0"/>
    <n v="5"/>
    <n v="-71.487532000000002"/>
    <n v="-32.992930000000001"/>
    <n v="2219.9560546875"/>
    <n v="1"/>
    <n v="0"/>
    <x v="1"/>
    <n v="0"/>
    <n v="1"/>
    <m/>
  </r>
  <r>
    <x v="0"/>
    <x v="15"/>
    <x v="0"/>
    <n v="6"/>
    <n v="-71.492821000000006"/>
    <n v="-32.990397000000002"/>
    <n v="2969.837646484375"/>
    <n v="1"/>
    <n v="0"/>
    <x v="1"/>
    <n v="0"/>
    <n v="1"/>
    <m/>
  </r>
  <r>
    <x v="0"/>
    <x v="15"/>
    <x v="0"/>
    <n v="7"/>
    <n v="-71.496786999999998"/>
    <n v="-32.987434"/>
    <n v="3549.01171875"/>
    <n v="1"/>
    <n v="0"/>
    <x v="1"/>
    <n v="0"/>
    <n v="1"/>
    <m/>
  </r>
  <r>
    <x v="0"/>
    <x v="15"/>
    <x v="0"/>
    <n v="8"/>
    <n v="-71.502407000000005"/>
    <n v="-32.995711999999997"/>
    <n v="5024.94384765625"/>
    <n v="1"/>
    <n v="0"/>
    <x v="1"/>
    <n v="0"/>
    <n v="1"/>
    <m/>
  </r>
  <r>
    <x v="0"/>
    <x v="15"/>
    <x v="0"/>
    <n v="9"/>
    <n v="-71.546375999999995"/>
    <n v="-33.008502999999997"/>
    <n v="10973.8017578125"/>
    <n v="1"/>
    <n v="0"/>
    <x v="1"/>
    <n v="0"/>
    <n v="1"/>
    <m/>
  </r>
  <r>
    <x v="0"/>
    <x v="15"/>
    <x v="0"/>
    <n v="10"/>
    <n v="-71.543188000000001"/>
    <n v="-33.013089000000001"/>
    <n v="11804.0634765625"/>
    <n v="1"/>
    <n v="0"/>
    <x v="1"/>
    <n v="0"/>
    <n v="1"/>
    <m/>
  </r>
  <r>
    <x v="0"/>
    <x v="15"/>
    <x v="0"/>
    <n v="11"/>
    <n v="-71.546640999999994"/>
    <n v="-33.018566"/>
    <n v="12505.9287109375"/>
    <n v="1"/>
    <n v="0"/>
    <x v="1"/>
    <n v="0"/>
    <n v="1"/>
    <m/>
  </r>
  <r>
    <x v="0"/>
    <x v="15"/>
    <x v="0"/>
    <n v="12"/>
    <n v="-71.552515999999997"/>
    <n v="-33.0244"/>
    <n v="14706.3173828125"/>
    <n v="1"/>
    <n v="0"/>
    <x v="1"/>
    <n v="0"/>
    <n v="1"/>
    <m/>
  </r>
  <r>
    <x v="0"/>
    <x v="15"/>
    <x v="0"/>
    <n v="13"/>
    <n v="-71.547010999999998"/>
    <n v="-33.025748999999998"/>
    <n v="15285.4521484375"/>
    <n v="1"/>
    <n v="0"/>
    <x v="1"/>
    <n v="0"/>
    <n v="1"/>
    <m/>
  </r>
  <r>
    <x v="0"/>
    <x v="15"/>
    <x v="0"/>
    <n v="14"/>
    <n v="-71.543953000000002"/>
    <n v="-33.030588999999999"/>
    <n v="16183.5693359375"/>
    <n v="1"/>
    <n v="0"/>
    <x v="1"/>
    <n v="0"/>
    <n v="1"/>
    <m/>
  </r>
  <r>
    <x v="0"/>
    <x v="15"/>
    <x v="0"/>
    <n v="15"/>
    <n v="-71.546638000000002"/>
    <n v="-33.033737000000002"/>
    <n v="17037.232421875"/>
    <n v="1"/>
    <n v="0"/>
    <x v="1"/>
    <n v="0"/>
    <n v="1"/>
    <m/>
  </r>
  <r>
    <x v="0"/>
    <x v="15"/>
    <x v="0"/>
    <n v="16"/>
    <n v="-71.546644000000001"/>
    <n v="-33.035803000000001"/>
    <n v="17596.8046875"/>
    <n v="1"/>
    <n v="0"/>
    <x v="1"/>
    <n v="0"/>
    <n v="1"/>
    <m/>
  </r>
  <r>
    <x v="0"/>
    <x v="15"/>
    <x v="0"/>
    <n v="17"/>
    <n v="-71.550240000000002"/>
    <n v="-33.039074999999997"/>
    <n v="18510.341796875"/>
    <n v="1"/>
    <n v="0"/>
    <x v="1"/>
    <n v="0"/>
    <n v="1"/>
    <m/>
  </r>
  <r>
    <x v="0"/>
    <x v="15"/>
    <x v="0"/>
    <n v="18"/>
    <n v="-71.547398000000001"/>
    <n v="-33.045684000000001"/>
    <n v="19372.501953125"/>
    <n v="1"/>
    <n v="1"/>
    <x v="1"/>
    <n v="0.05"/>
    <n v="1"/>
    <m/>
  </r>
  <r>
    <x v="0"/>
    <x v="15"/>
    <x v="1"/>
    <n v="1"/>
    <n v="-71.547325000000001"/>
    <n v="-33.046757999999997"/>
    <n v="152.52658081054687"/>
    <n v="1"/>
    <n v="1"/>
    <x v="0"/>
    <n v="0.9"/>
    <n v="1"/>
    <m/>
  </r>
  <r>
    <x v="0"/>
    <x v="15"/>
    <x v="1"/>
    <n v="2"/>
    <n v="-71.550245000000004"/>
    <n v="-33.039065000000001"/>
    <n v="2352.800537109375"/>
    <n v="1"/>
    <n v="1"/>
    <x v="1"/>
    <n v="0.05"/>
    <n v="1"/>
    <m/>
  </r>
  <r>
    <x v="0"/>
    <x v="15"/>
    <x v="1"/>
    <n v="3"/>
    <n v="-71.546649000000002"/>
    <n v="-33.035806999999998"/>
    <n v="3264.490478515625"/>
    <n v="1"/>
    <n v="0"/>
    <x v="1"/>
    <n v="0"/>
    <n v="1"/>
    <m/>
  </r>
  <r>
    <x v="0"/>
    <x v="15"/>
    <x v="1"/>
    <n v="4"/>
    <n v="-71.546633999999997"/>
    <n v="-33.033737000000002"/>
    <n v="3825.078857421875"/>
    <n v="1"/>
    <n v="0"/>
    <x v="1"/>
    <n v="0"/>
    <n v="1"/>
    <m/>
  </r>
  <r>
    <x v="0"/>
    <x v="15"/>
    <x v="1"/>
    <n v="5"/>
    <n v="-71.543931999999998"/>
    <n v="-33.030521"/>
    <n v="4626.998046875"/>
    <n v="1"/>
    <n v="0"/>
    <x v="1"/>
    <n v="0"/>
    <n v="1"/>
    <m/>
  </r>
  <r>
    <x v="0"/>
    <x v="15"/>
    <x v="1"/>
    <n v="6"/>
    <n v="-71.547180999999995"/>
    <n v="-33.027324"/>
    <n v="5616.28564453125"/>
    <n v="1"/>
    <n v="0"/>
    <x v="1"/>
    <n v="0"/>
    <n v="1"/>
    <m/>
  </r>
  <r>
    <x v="0"/>
    <x v="15"/>
    <x v="1"/>
    <n v="7"/>
    <n v="-71.549012000000005"/>
    <n v="-33.025106000000001"/>
    <n v="5995.83203125"/>
    <n v="1"/>
    <n v="0"/>
    <x v="1"/>
    <n v="0"/>
    <n v="1"/>
    <m/>
  </r>
  <r>
    <x v="0"/>
    <x v="15"/>
    <x v="1"/>
    <n v="8"/>
    <n v="-71.544803000000002"/>
    <n v="-33.021915"/>
    <n v="6724.591796875"/>
    <n v="1"/>
    <n v="0"/>
    <x v="1"/>
    <n v="0"/>
    <n v="1"/>
    <m/>
  </r>
  <r>
    <x v="0"/>
    <x v="15"/>
    <x v="1"/>
    <n v="9"/>
    <n v="-71.546199999999999"/>
    <n v="-33.008254000000001"/>
    <n v="8604.1376953125"/>
    <n v="1"/>
    <n v="0"/>
    <x v="1"/>
    <n v="0"/>
    <n v="1"/>
    <m/>
  </r>
  <r>
    <x v="0"/>
    <x v="15"/>
    <x v="1"/>
    <n v="10"/>
    <n v="-71.502808000000002"/>
    <n v="-32.995206000000003"/>
    <n v="14798.9736328125"/>
    <n v="1"/>
    <n v="0"/>
    <x v="1"/>
    <n v="0"/>
    <n v="1"/>
    <m/>
  </r>
  <r>
    <x v="0"/>
    <x v="15"/>
    <x v="1"/>
    <n v="11"/>
    <n v="-71.496702999999997"/>
    <n v="-32.987493999999998"/>
    <n v="16211.4716796875"/>
    <n v="1"/>
    <n v="0"/>
    <x v="1"/>
    <n v="0"/>
    <n v="1"/>
    <m/>
  </r>
  <r>
    <x v="0"/>
    <x v="15"/>
    <x v="1"/>
    <n v="12"/>
    <n v="-71.492847999999995"/>
    <n v="-32.990394000000002"/>
    <n v="16777.80859375"/>
    <n v="1"/>
    <n v="0"/>
    <x v="1"/>
    <n v="0"/>
    <n v="1"/>
    <m/>
  </r>
  <r>
    <x v="0"/>
    <x v="15"/>
    <x v="1"/>
    <n v="13"/>
    <n v="-71.487486000000004"/>
    <n v="-32.992933999999998"/>
    <n v="17534.55859375"/>
    <n v="1"/>
    <n v="0"/>
    <x v="1"/>
    <n v="0"/>
    <n v="1"/>
    <m/>
  </r>
  <r>
    <x v="0"/>
    <x v="15"/>
    <x v="1"/>
    <n v="14"/>
    <n v="-71.485791000000006"/>
    <n v="-32.994109999999999"/>
    <n v="17821.548828125"/>
    <n v="1"/>
    <n v="0"/>
    <x v="1"/>
    <n v="0"/>
    <n v="1"/>
    <m/>
  </r>
  <r>
    <x v="0"/>
    <x v="15"/>
    <x v="1"/>
    <n v="15"/>
    <n v="-71.485590999999999"/>
    <n v="-32.997114000000003"/>
    <n v="18211.009765625"/>
    <n v="1"/>
    <n v="0"/>
    <x v="1"/>
    <n v="0"/>
    <n v="1"/>
    <m/>
  </r>
  <r>
    <x v="0"/>
    <x v="15"/>
    <x v="1"/>
    <n v="16"/>
    <n v="-71.481003999999999"/>
    <n v="-32.999259000000002"/>
    <n v="18858.5625"/>
    <n v="1"/>
    <n v="0"/>
    <x v="1"/>
    <n v="0"/>
    <n v="1"/>
    <m/>
  </r>
  <r>
    <x v="0"/>
    <x v="15"/>
    <x v="1"/>
    <n v="17"/>
    <n v="-71.476279000000005"/>
    <n v="-32.997086000000003"/>
    <n v="19555.84375"/>
    <n v="1"/>
    <n v="1"/>
    <x v="1"/>
    <n v="0.05"/>
    <n v="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Tabla dinámica2" cacheId="17" applyNumberFormats="0" applyBorderFormats="0" applyFontFormats="0" applyPatternFormats="0" applyAlignmentFormats="0" applyWidthHeightFormats="1" dataCaption="Valores" updatedVersion="5" minRefreshableVersion="3" useAutoFormatting="1" colGrandTotals="0" itemPrintTitles="1" createdVersion="5" indent="0" compact="0" compactData="0" multipleFieldFilters="0">
  <location ref="Q1:S17" firstHeaderRow="1" firstDataRow="1" firstDataCol="2"/>
  <pivotFields count="5">
    <pivotField compact="0" outline="0" showAll="0"/>
    <pivotField axis="axisRow"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</pivotField>
    <pivotField axis="axisRow" compact="0" outline="0" showAll="0">
      <items count="2">
        <item x="0"/>
        <item t="default"/>
      </items>
    </pivotField>
    <pivotField dataField="1" compact="0" outline="0" showAll="0"/>
    <pivotField compact="0" outline="0" showAll="0"/>
  </pivotFields>
  <rowFields count="2">
    <field x="1"/>
    <field x="2"/>
  </rowFields>
  <rowItems count="16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  <i>
      <x v="9"/>
      <x/>
    </i>
    <i>
      <x v="10"/>
      <x/>
    </i>
    <i>
      <x v="11"/>
      <x/>
    </i>
    <i>
      <x v="12"/>
      <x/>
    </i>
    <i>
      <x v="13"/>
      <x/>
    </i>
    <i>
      <x v="14"/>
      <x/>
    </i>
    <i t="grand">
      <x/>
    </i>
  </rowItems>
  <colItems count="1">
    <i/>
  </colItems>
  <dataFields count="1">
    <dataField name="Cuenta de sentido" fld="3" subtotal="count" baseField="1" baseItem="0"/>
  </dataFields>
  <formats count="66">
    <format dxfId="73">
      <pivotArea type="all" dataOnly="0" outline="0" fieldPosition="0"/>
    </format>
    <format dxfId="72">
      <pivotArea outline="0" collapsedLevelsAreSubtotals="1" fieldPosition="0"/>
    </format>
    <format dxfId="71">
      <pivotArea field="1" type="button" dataOnly="0" labelOnly="1" outline="0" axis="axisRow" fieldPosition="0"/>
    </format>
    <format dxfId="70">
      <pivotArea field="2" type="button" dataOnly="0" labelOnly="1" outline="0" axis="axisRow" fieldPosition="1"/>
    </format>
    <format dxfId="69">
      <pivotArea dataOnly="0" labelOnly="1" outline="0" axis="axisValues" fieldPosition="0"/>
    </format>
    <format dxfId="68">
      <pivotArea dataOnly="0" labelOnly="1" outline="0" fieldPosition="0">
        <references count="1">
          <reference field="1" count="0"/>
        </references>
      </pivotArea>
    </format>
    <format dxfId="67">
      <pivotArea dataOnly="0" labelOnly="1" grandRow="1" outline="0" fieldPosition="0"/>
    </format>
    <format dxfId="66">
      <pivotArea dataOnly="0" labelOnly="1" outline="0" fieldPosition="0">
        <references count="2">
          <reference field="1" count="1" selected="0">
            <x v="0"/>
          </reference>
          <reference field="2" count="0"/>
        </references>
      </pivotArea>
    </format>
    <format dxfId="65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  <format dxfId="64">
      <pivotArea dataOnly="0" labelOnly="1" outline="0" fieldPosition="0">
        <references count="2">
          <reference field="1" count="1" selected="0">
            <x v="2"/>
          </reference>
          <reference field="2" count="0"/>
        </references>
      </pivotArea>
    </format>
    <format dxfId="63">
      <pivotArea dataOnly="0" labelOnly="1" outline="0" fieldPosition="0">
        <references count="2">
          <reference field="1" count="1" selected="0">
            <x v="3"/>
          </reference>
          <reference field="2" count="0"/>
        </references>
      </pivotArea>
    </format>
    <format dxfId="62">
      <pivotArea dataOnly="0" labelOnly="1" outline="0" fieldPosition="0">
        <references count="2">
          <reference field="1" count="1" selected="0">
            <x v="4"/>
          </reference>
          <reference field="2" count="0"/>
        </references>
      </pivotArea>
    </format>
    <format dxfId="61">
      <pivotArea dataOnly="0" labelOnly="1" outline="0" fieldPosition="0">
        <references count="2">
          <reference field="1" count="1" selected="0">
            <x v="5"/>
          </reference>
          <reference field="2" count="0"/>
        </references>
      </pivotArea>
    </format>
    <format dxfId="60">
      <pivotArea dataOnly="0" labelOnly="1" outline="0" fieldPosition="0">
        <references count="2">
          <reference field="1" count="1" selected="0">
            <x v="6"/>
          </reference>
          <reference field="2" count="0"/>
        </references>
      </pivotArea>
    </format>
    <format dxfId="59">
      <pivotArea dataOnly="0" labelOnly="1" outline="0" fieldPosition="0">
        <references count="2">
          <reference field="1" count="1" selected="0">
            <x v="7"/>
          </reference>
          <reference field="2" count="0"/>
        </references>
      </pivotArea>
    </format>
    <format dxfId="58">
      <pivotArea dataOnly="0" labelOnly="1" outline="0" fieldPosition="0">
        <references count="2">
          <reference field="1" count="1" selected="0">
            <x v="8"/>
          </reference>
          <reference field="2" count="0"/>
        </references>
      </pivotArea>
    </format>
    <format dxfId="57">
      <pivotArea dataOnly="0" labelOnly="1" outline="0" fieldPosition="0">
        <references count="2">
          <reference field="1" count="1" selected="0">
            <x v="9"/>
          </reference>
          <reference field="2" count="0"/>
        </references>
      </pivotArea>
    </format>
    <format dxfId="56">
      <pivotArea dataOnly="0" labelOnly="1" outline="0" fieldPosition="0">
        <references count="2">
          <reference field="1" count="1" selected="0">
            <x v="10"/>
          </reference>
          <reference field="2" count="0"/>
        </references>
      </pivotArea>
    </format>
    <format dxfId="55">
      <pivotArea dataOnly="0" labelOnly="1" outline="0" fieldPosition="0">
        <references count="2">
          <reference field="1" count="1" selected="0">
            <x v="11"/>
          </reference>
          <reference field="2" count="0"/>
        </references>
      </pivotArea>
    </format>
    <format dxfId="54">
      <pivotArea dataOnly="0" labelOnly="1" outline="0" fieldPosition="0">
        <references count="2">
          <reference field="1" count="1" selected="0">
            <x v="12"/>
          </reference>
          <reference field="2" count="0"/>
        </references>
      </pivotArea>
    </format>
    <format dxfId="53">
      <pivotArea dataOnly="0" labelOnly="1" outline="0" fieldPosition="0">
        <references count="2">
          <reference field="1" count="1" selected="0">
            <x v="13"/>
          </reference>
          <reference field="2" count="0"/>
        </references>
      </pivotArea>
    </format>
    <format dxfId="52">
      <pivotArea dataOnly="0" labelOnly="1" outline="0" fieldPosition="0">
        <references count="2">
          <reference field="1" count="1" selected="0">
            <x v="14"/>
          </reference>
          <reference field="2" count="0"/>
        </references>
      </pivotArea>
    </format>
    <format dxfId="51">
      <pivotArea type="all" dataOnly="0" outline="0" fieldPosition="0"/>
    </format>
    <format dxfId="50">
      <pivotArea outline="0" collapsedLevelsAreSubtotals="1" fieldPosition="0"/>
    </format>
    <format dxfId="49">
      <pivotArea field="1" type="button" dataOnly="0" labelOnly="1" outline="0" axis="axisRow" fieldPosition="0"/>
    </format>
    <format dxfId="48">
      <pivotArea field="2" type="button" dataOnly="0" labelOnly="1" outline="0" axis="axisRow" fieldPosition="1"/>
    </format>
    <format dxfId="47">
      <pivotArea dataOnly="0" labelOnly="1" outline="0" axis="axisValues" fieldPosition="0"/>
    </format>
    <format dxfId="46">
      <pivotArea dataOnly="0" labelOnly="1" outline="0" fieldPosition="0">
        <references count="1">
          <reference field="1" count="0"/>
        </references>
      </pivotArea>
    </format>
    <format dxfId="45">
      <pivotArea dataOnly="0" labelOnly="1" grandRow="1" outline="0" fieldPosition="0"/>
    </format>
    <format dxfId="44">
      <pivotArea dataOnly="0" labelOnly="1" outline="0" fieldPosition="0">
        <references count="2">
          <reference field="1" count="1" selected="0">
            <x v="0"/>
          </reference>
          <reference field="2" count="0"/>
        </references>
      </pivotArea>
    </format>
    <format dxfId="43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  <format dxfId="42">
      <pivotArea dataOnly="0" labelOnly="1" outline="0" fieldPosition="0">
        <references count="2">
          <reference field="1" count="1" selected="0">
            <x v="2"/>
          </reference>
          <reference field="2" count="0"/>
        </references>
      </pivotArea>
    </format>
    <format dxfId="41">
      <pivotArea dataOnly="0" labelOnly="1" outline="0" fieldPosition="0">
        <references count="2">
          <reference field="1" count="1" selected="0">
            <x v="3"/>
          </reference>
          <reference field="2" count="0"/>
        </references>
      </pivotArea>
    </format>
    <format dxfId="40">
      <pivotArea dataOnly="0" labelOnly="1" outline="0" fieldPosition="0">
        <references count="2">
          <reference field="1" count="1" selected="0">
            <x v="4"/>
          </reference>
          <reference field="2" count="0"/>
        </references>
      </pivotArea>
    </format>
    <format dxfId="39">
      <pivotArea dataOnly="0" labelOnly="1" outline="0" fieldPosition="0">
        <references count="2">
          <reference field="1" count="1" selected="0">
            <x v="5"/>
          </reference>
          <reference field="2" count="0"/>
        </references>
      </pivotArea>
    </format>
    <format dxfId="38">
      <pivotArea dataOnly="0" labelOnly="1" outline="0" fieldPosition="0">
        <references count="2">
          <reference field="1" count="1" selected="0">
            <x v="6"/>
          </reference>
          <reference field="2" count="0"/>
        </references>
      </pivotArea>
    </format>
    <format dxfId="37">
      <pivotArea dataOnly="0" labelOnly="1" outline="0" fieldPosition="0">
        <references count="2">
          <reference field="1" count="1" selected="0">
            <x v="7"/>
          </reference>
          <reference field="2" count="0"/>
        </references>
      </pivotArea>
    </format>
    <format dxfId="36">
      <pivotArea dataOnly="0" labelOnly="1" outline="0" fieldPosition="0">
        <references count="2">
          <reference field="1" count="1" selected="0">
            <x v="8"/>
          </reference>
          <reference field="2" count="0"/>
        </references>
      </pivotArea>
    </format>
    <format dxfId="35">
      <pivotArea dataOnly="0" labelOnly="1" outline="0" fieldPosition="0">
        <references count="2">
          <reference field="1" count="1" selected="0">
            <x v="9"/>
          </reference>
          <reference field="2" count="0"/>
        </references>
      </pivotArea>
    </format>
    <format dxfId="34">
      <pivotArea dataOnly="0" labelOnly="1" outline="0" fieldPosition="0">
        <references count="2">
          <reference field="1" count="1" selected="0">
            <x v="10"/>
          </reference>
          <reference field="2" count="0"/>
        </references>
      </pivotArea>
    </format>
    <format dxfId="33">
      <pivotArea dataOnly="0" labelOnly="1" outline="0" fieldPosition="0">
        <references count="2">
          <reference field="1" count="1" selected="0">
            <x v="11"/>
          </reference>
          <reference field="2" count="0"/>
        </references>
      </pivotArea>
    </format>
    <format dxfId="32">
      <pivotArea dataOnly="0" labelOnly="1" outline="0" fieldPosition="0">
        <references count="2">
          <reference field="1" count="1" selected="0">
            <x v="12"/>
          </reference>
          <reference field="2" count="0"/>
        </references>
      </pivotArea>
    </format>
    <format dxfId="31">
      <pivotArea dataOnly="0" labelOnly="1" outline="0" fieldPosition="0">
        <references count="2">
          <reference field="1" count="1" selected="0">
            <x v="13"/>
          </reference>
          <reference field="2" count="0"/>
        </references>
      </pivotArea>
    </format>
    <format dxfId="30">
      <pivotArea dataOnly="0" labelOnly="1" outline="0" fieldPosition="0">
        <references count="2">
          <reference field="1" count="1" selected="0">
            <x v="14"/>
          </reference>
          <reference field="2" count="0"/>
        </references>
      </pivotArea>
    </format>
    <format dxfId="29">
      <pivotArea type="all" dataOnly="0" outline="0" fieldPosition="0"/>
    </format>
    <format dxfId="28">
      <pivotArea outline="0" collapsedLevelsAreSubtotals="1" fieldPosition="0"/>
    </format>
    <format dxfId="27">
      <pivotArea field="1" type="button" dataOnly="0" labelOnly="1" outline="0" axis="axisRow" fieldPosition="0"/>
    </format>
    <format dxfId="26">
      <pivotArea field="2" type="button" dataOnly="0" labelOnly="1" outline="0" axis="axisRow" fieldPosition="1"/>
    </format>
    <format dxfId="25">
      <pivotArea dataOnly="0" labelOnly="1" outline="0" axis="axisValues" fieldPosition="0"/>
    </format>
    <format dxfId="24">
      <pivotArea dataOnly="0" labelOnly="1" outline="0" fieldPosition="0">
        <references count="1">
          <reference field="1" count="0"/>
        </references>
      </pivotArea>
    </format>
    <format dxfId="23">
      <pivotArea dataOnly="0" labelOnly="1" grandRow="1" outline="0" fieldPosition="0"/>
    </format>
    <format dxfId="22">
      <pivotArea dataOnly="0" labelOnly="1" outline="0" fieldPosition="0">
        <references count="2">
          <reference field="1" count="1" selected="0">
            <x v="0"/>
          </reference>
          <reference field="2" count="0"/>
        </references>
      </pivotArea>
    </format>
    <format dxfId="21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  <format dxfId="20">
      <pivotArea dataOnly="0" labelOnly="1" outline="0" fieldPosition="0">
        <references count="2">
          <reference field="1" count="1" selected="0">
            <x v="2"/>
          </reference>
          <reference field="2" count="0"/>
        </references>
      </pivotArea>
    </format>
    <format dxfId="19">
      <pivotArea dataOnly="0" labelOnly="1" outline="0" fieldPosition="0">
        <references count="2">
          <reference field="1" count="1" selected="0">
            <x v="3"/>
          </reference>
          <reference field="2" count="0"/>
        </references>
      </pivotArea>
    </format>
    <format dxfId="18">
      <pivotArea dataOnly="0" labelOnly="1" outline="0" fieldPosition="0">
        <references count="2">
          <reference field="1" count="1" selected="0">
            <x v="4"/>
          </reference>
          <reference field="2" count="0"/>
        </references>
      </pivotArea>
    </format>
    <format dxfId="17">
      <pivotArea dataOnly="0" labelOnly="1" outline="0" fieldPosition="0">
        <references count="2">
          <reference field="1" count="1" selected="0">
            <x v="5"/>
          </reference>
          <reference field="2" count="0"/>
        </references>
      </pivotArea>
    </format>
    <format dxfId="16">
      <pivotArea dataOnly="0" labelOnly="1" outline="0" fieldPosition="0">
        <references count="2">
          <reference field="1" count="1" selected="0">
            <x v="6"/>
          </reference>
          <reference field="2" count="0"/>
        </references>
      </pivotArea>
    </format>
    <format dxfId="15">
      <pivotArea dataOnly="0" labelOnly="1" outline="0" fieldPosition="0">
        <references count="2">
          <reference field="1" count="1" selected="0">
            <x v="7"/>
          </reference>
          <reference field="2" count="0"/>
        </references>
      </pivotArea>
    </format>
    <format dxfId="14">
      <pivotArea dataOnly="0" labelOnly="1" outline="0" fieldPosition="0">
        <references count="2">
          <reference field="1" count="1" selected="0">
            <x v="8"/>
          </reference>
          <reference field="2" count="0"/>
        </references>
      </pivotArea>
    </format>
    <format dxfId="13">
      <pivotArea dataOnly="0" labelOnly="1" outline="0" fieldPosition="0">
        <references count="2">
          <reference field="1" count="1" selected="0">
            <x v="9"/>
          </reference>
          <reference field="2" count="0"/>
        </references>
      </pivotArea>
    </format>
    <format dxfId="12">
      <pivotArea dataOnly="0" labelOnly="1" outline="0" fieldPosition="0">
        <references count="2">
          <reference field="1" count="1" selected="0">
            <x v="10"/>
          </reference>
          <reference field="2" count="0"/>
        </references>
      </pivotArea>
    </format>
    <format dxfId="11">
      <pivotArea dataOnly="0" labelOnly="1" outline="0" fieldPosition="0">
        <references count="2">
          <reference field="1" count="1" selected="0">
            <x v="11"/>
          </reference>
          <reference field="2" count="0"/>
        </references>
      </pivotArea>
    </format>
    <format dxfId="10">
      <pivotArea dataOnly="0" labelOnly="1" outline="0" fieldPosition="0">
        <references count="2">
          <reference field="1" count="1" selected="0">
            <x v="12"/>
          </reference>
          <reference field="2" count="0"/>
        </references>
      </pivotArea>
    </format>
    <format dxfId="9">
      <pivotArea dataOnly="0" labelOnly="1" outline="0" fieldPosition="0">
        <references count="2">
          <reference field="1" count="1" selected="0">
            <x v="13"/>
          </reference>
          <reference field="2" count="0"/>
        </references>
      </pivotArea>
    </format>
    <format dxfId="8">
      <pivotArea dataOnly="0" labelOnly="1" outline="0" fieldPosition="0">
        <references count="2">
          <reference field="1" count="1" selected="0">
            <x v="14"/>
          </reference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Tabla dinámica6" cacheId="16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F38:H41" firstHeaderRow="1" firstDataRow="1" firstDataCol="2"/>
  <pivotFields count="8">
    <pivotField compact="0" outline="0" showAll="0"/>
    <pivotField axis="axisRow" compact="0" outline="0" showAll="0" defaultSubtotal="0">
      <items count="3">
        <item m="1" x="2"/>
        <item x="0"/>
        <item x="1"/>
      </items>
    </pivotField>
    <pivotField axis="axisRow" compact="0" outline="0" showAll="0">
      <items count="2">
        <item x="0"/>
        <item t="default"/>
      </items>
    </pivotField>
    <pivotField compact="0" outline="0" showAll="0"/>
    <pivotField compact="0" outline="0" showAll="0"/>
    <pivotField dataField="1" compact="0" outline="0" showAll="0"/>
    <pivotField compact="0" outline="0" showAll="0"/>
    <pivotField compact="0" outline="0" showAll="0"/>
  </pivotFields>
  <rowFields count="2">
    <field x="1"/>
    <field x="2"/>
  </rowFields>
  <rowItems count="3">
    <i>
      <x v="1"/>
      <x/>
    </i>
    <i>
      <x v="2"/>
      <x/>
    </i>
    <i t="grand">
      <x/>
    </i>
  </rowItems>
  <colItems count="1">
    <i/>
  </colItems>
  <dataFields count="1">
    <dataField name="Cuenta de Hora de Pasada Programada_x000a_(TPPdk)" fld="5" subtotal="count" baseField="0" baseItem="0"/>
  </dataFields>
  <formats count="27">
    <format dxfId="100">
      <pivotArea type="all" dataOnly="0" outline="0" fieldPosition="0"/>
    </format>
    <format dxfId="99">
      <pivotArea outline="0" collapsedLevelsAreSubtotals="1" fieldPosition="0"/>
    </format>
    <format dxfId="98">
      <pivotArea field="1" type="button" dataOnly="0" labelOnly="1" outline="0" axis="axisRow" fieldPosition="0"/>
    </format>
    <format dxfId="97">
      <pivotArea field="2" type="button" dataOnly="0" labelOnly="1" outline="0" axis="axisRow" fieldPosition="1"/>
    </format>
    <format dxfId="96">
      <pivotArea dataOnly="0" labelOnly="1" outline="0" axis="axisValues" fieldPosition="0"/>
    </format>
    <format dxfId="95">
      <pivotArea dataOnly="0" labelOnly="1" outline="0" fieldPosition="0">
        <references count="1">
          <reference field="1" count="0"/>
        </references>
      </pivotArea>
    </format>
    <format dxfId="94">
      <pivotArea dataOnly="0" labelOnly="1" grandRow="1" outline="0" fieldPosition="0"/>
    </format>
    <format dxfId="93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  <format dxfId="92">
      <pivotArea dataOnly="0" labelOnly="1" outline="0" fieldPosition="0">
        <references count="2">
          <reference field="1" count="1" selected="0">
            <x v="2"/>
          </reference>
          <reference field="2" count="0"/>
        </references>
      </pivotArea>
    </format>
    <format dxfId="91">
      <pivotArea type="all" dataOnly="0" outline="0" fieldPosition="0"/>
    </format>
    <format dxfId="90">
      <pivotArea outline="0" collapsedLevelsAreSubtotals="1" fieldPosition="0"/>
    </format>
    <format dxfId="89">
      <pivotArea field="1" type="button" dataOnly="0" labelOnly="1" outline="0" axis="axisRow" fieldPosition="0"/>
    </format>
    <format dxfId="88">
      <pivotArea field="2" type="button" dataOnly="0" labelOnly="1" outline="0" axis="axisRow" fieldPosition="1"/>
    </format>
    <format dxfId="87">
      <pivotArea dataOnly="0" labelOnly="1" outline="0" axis="axisValues" fieldPosition="0"/>
    </format>
    <format dxfId="86">
      <pivotArea dataOnly="0" labelOnly="1" outline="0" fieldPosition="0">
        <references count="1">
          <reference field="1" count="0"/>
        </references>
      </pivotArea>
    </format>
    <format dxfId="85">
      <pivotArea dataOnly="0" labelOnly="1" grandRow="1" outline="0" fieldPosition="0"/>
    </format>
    <format dxfId="84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  <format dxfId="83">
      <pivotArea dataOnly="0" labelOnly="1" outline="0" fieldPosition="0">
        <references count="2">
          <reference field="1" count="1" selected="0">
            <x v="2"/>
          </reference>
          <reference field="2" count="0"/>
        </references>
      </pivotArea>
    </format>
    <format dxfId="82">
      <pivotArea type="all" dataOnly="0" outline="0" fieldPosition="0"/>
    </format>
    <format dxfId="81">
      <pivotArea outline="0" collapsedLevelsAreSubtotals="1" fieldPosition="0"/>
    </format>
    <format dxfId="80">
      <pivotArea field="1" type="button" dataOnly="0" labelOnly="1" outline="0" axis="axisRow" fieldPosition="0"/>
    </format>
    <format dxfId="79">
      <pivotArea field="2" type="button" dataOnly="0" labelOnly="1" outline="0" axis="axisRow" fieldPosition="1"/>
    </format>
    <format dxfId="78">
      <pivotArea dataOnly="0" labelOnly="1" outline="0" axis="axisValues" fieldPosition="0"/>
    </format>
    <format dxfId="77">
      <pivotArea dataOnly="0" labelOnly="1" outline="0" fieldPosition="0">
        <references count="1">
          <reference field="1" count="0"/>
        </references>
      </pivotArea>
    </format>
    <format dxfId="76">
      <pivotArea dataOnly="0" labelOnly="1" grandRow="1" outline="0" fieldPosition="0"/>
    </format>
    <format dxfId="75">
      <pivotArea dataOnly="0" labelOnly="1" outline="0" fieldPosition="0">
        <references count="2">
          <reference field="1" count="1" selected="0">
            <x v="1"/>
          </reference>
          <reference field="2" count="0"/>
        </references>
      </pivotArea>
    </format>
    <format dxfId="74">
      <pivotArea dataOnly="0" labelOnly="1" outline="0" fieldPosition="0">
        <references count="2">
          <reference field="1" count="1" selected="0">
            <x v="2"/>
          </reference>
          <reference field="2" count="0"/>
        </references>
      </pivotArea>
    </format>
  </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la dinámica5" cacheId="18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38:D66" firstHeaderRow="1" firstDataRow="1" firstDataCol="3" rowPageCount="1" colPageCount="1"/>
  <pivotFields count="13"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1">
        <item m="1" x="17"/>
        <item m="1" x="24"/>
        <item m="1" x="30"/>
        <item m="1" x="20"/>
        <item m="1" x="26"/>
        <item m="1" x="22"/>
        <item m="1" x="28"/>
        <item m="1" x="18"/>
        <item m="1" x="25"/>
        <item m="1" x="21"/>
        <item m="1" x="27"/>
        <item m="1" x="16"/>
        <item m="1" x="23"/>
        <item m="1" x="29"/>
        <item m="1" x="1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dataField="1" compact="0" outline="0" showAll="0" defaultSubtotal="0">
      <items count="2">
        <item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1"/>
    <field x="2"/>
  </rowFields>
  <rowItems count="28">
    <i>
      <x/>
      <x v="15"/>
      <x/>
    </i>
    <i r="2">
      <x v="1"/>
    </i>
    <i r="1">
      <x v="16"/>
      <x/>
    </i>
    <i r="2">
      <x v="1"/>
    </i>
    <i r="1">
      <x v="17"/>
      <x/>
    </i>
    <i r="2">
      <x v="1"/>
    </i>
    <i r="1">
      <x v="18"/>
      <x/>
    </i>
    <i r="2">
      <x v="1"/>
    </i>
    <i r="1">
      <x v="19"/>
      <x/>
    </i>
    <i r="2">
      <x v="1"/>
    </i>
    <i r="1">
      <x v="20"/>
      <x/>
    </i>
    <i r="2">
      <x v="1"/>
    </i>
    <i r="1">
      <x v="21"/>
      <x/>
    </i>
    <i r="2">
      <x v="1"/>
    </i>
    <i r="1">
      <x v="22"/>
      <x/>
    </i>
    <i r="2">
      <x v="1"/>
    </i>
    <i r="1">
      <x v="23"/>
      <x/>
    </i>
    <i r="2">
      <x v="1"/>
    </i>
    <i r="1">
      <x v="25"/>
      <x/>
    </i>
    <i r="2">
      <x v="1"/>
    </i>
    <i r="1">
      <x v="26"/>
      <x/>
    </i>
    <i r="2">
      <x v="1"/>
    </i>
    <i r="1">
      <x v="27"/>
      <x/>
    </i>
    <i r="2">
      <x v="1"/>
    </i>
    <i r="1">
      <x v="28"/>
      <x/>
    </i>
    <i r="1">
      <x v="30"/>
      <x/>
    </i>
    <i r="2">
      <x v="1"/>
    </i>
    <i t="grand">
      <x/>
    </i>
  </rowItems>
  <colItems count="1">
    <i/>
  </colItems>
  <pageFields count="1">
    <pageField fld="9" item="1" hier="-1"/>
  </pageFields>
  <dataFields count="1">
    <dataField name="Suma de IP" fld="9" baseField="0" baseItem="0"/>
  </dataFields>
  <formats count="33">
    <format dxfId="133">
      <pivotArea type="all" dataOnly="0" outline="0" fieldPosition="0"/>
    </format>
    <format dxfId="132">
      <pivotArea outline="0" collapsedLevelsAreSubtotals="1" fieldPosition="0"/>
    </format>
    <format dxfId="131">
      <pivotArea field="0" type="button" dataOnly="0" labelOnly="1" outline="0" axis="axisRow" fieldPosition="0"/>
    </format>
    <format dxfId="130">
      <pivotArea field="1" type="button" dataOnly="0" labelOnly="1" outline="0" axis="axisRow" fieldPosition="1"/>
    </format>
    <format dxfId="129">
      <pivotArea field="2" type="button" dataOnly="0" labelOnly="1" outline="0" axis="axisRow" fieldPosition="2"/>
    </format>
    <format dxfId="128">
      <pivotArea dataOnly="0" labelOnly="1" outline="0" axis="axisValues" fieldPosition="0"/>
    </format>
    <format dxfId="127">
      <pivotArea dataOnly="0" labelOnly="1" outline="0" fieldPosition="0">
        <references count="1">
          <reference field="0" count="0"/>
        </references>
      </pivotArea>
    </format>
    <format dxfId="126">
      <pivotArea dataOnly="0" labelOnly="1" grandRow="1" outline="0" fieldPosition="0"/>
    </format>
    <format dxfId="125">
      <pivotArea dataOnly="0" labelOnly="1" outline="0" fieldPosition="0">
        <references count="2">
          <reference field="0" count="0" selected="0"/>
          <reference field="1" count="2">
            <x v="4"/>
            <x v="11"/>
          </reference>
        </references>
      </pivotArea>
    </format>
    <format dxfId="124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1">
            <x v="0"/>
          </reference>
        </references>
      </pivotArea>
    </format>
    <format dxfId="123">
      <pivotArea dataOnly="0" labelOnly="1" outline="0" fieldPosition="0">
        <references count="3">
          <reference field="0" count="0" selected="0"/>
          <reference field="1" count="1" selected="0">
            <x v="11"/>
          </reference>
          <reference field="2" count="1">
            <x v="0"/>
          </reference>
        </references>
      </pivotArea>
    </format>
    <format dxfId="122">
      <pivotArea type="all" dataOnly="0" outline="0" fieldPosition="0"/>
    </format>
    <format dxfId="121">
      <pivotArea outline="0" collapsedLevelsAreSubtotals="1" fieldPosition="0"/>
    </format>
    <format dxfId="120">
      <pivotArea field="0" type="button" dataOnly="0" labelOnly="1" outline="0" axis="axisRow" fieldPosition="0"/>
    </format>
    <format dxfId="119">
      <pivotArea field="1" type="button" dataOnly="0" labelOnly="1" outline="0" axis="axisRow" fieldPosition="1"/>
    </format>
    <format dxfId="118">
      <pivotArea field="2" type="button" dataOnly="0" labelOnly="1" outline="0" axis="axisRow" fieldPosition="2"/>
    </format>
    <format dxfId="117">
      <pivotArea dataOnly="0" labelOnly="1" outline="0" axis="axisValues" fieldPosition="0"/>
    </format>
    <format dxfId="116">
      <pivotArea dataOnly="0" labelOnly="1" outline="0" fieldPosition="0">
        <references count="1">
          <reference field="0" count="0"/>
        </references>
      </pivotArea>
    </format>
    <format dxfId="115">
      <pivotArea dataOnly="0" labelOnly="1" grandRow="1" outline="0" fieldPosition="0"/>
    </format>
    <format dxfId="114">
      <pivotArea dataOnly="0" labelOnly="1" outline="0" fieldPosition="0">
        <references count="2">
          <reference field="0" count="0" selected="0"/>
          <reference field="1" count="2">
            <x v="4"/>
            <x v="11"/>
          </reference>
        </references>
      </pivotArea>
    </format>
    <format dxfId="113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1">
            <x v="0"/>
          </reference>
        </references>
      </pivotArea>
    </format>
    <format dxfId="112">
      <pivotArea dataOnly="0" labelOnly="1" outline="0" fieldPosition="0">
        <references count="3">
          <reference field="0" count="0" selected="0"/>
          <reference field="1" count="1" selected="0">
            <x v="11"/>
          </reference>
          <reference field="2" count="1">
            <x v="0"/>
          </reference>
        </references>
      </pivotArea>
    </format>
    <format dxfId="111">
      <pivotArea type="all" dataOnly="0" outline="0" fieldPosition="0"/>
    </format>
    <format dxfId="110">
      <pivotArea outline="0" collapsedLevelsAreSubtotals="1" fieldPosition="0"/>
    </format>
    <format dxfId="109">
      <pivotArea field="0" type="button" dataOnly="0" labelOnly="1" outline="0" axis="axisRow" fieldPosition="0"/>
    </format>
    <format dxfId="108">
      <pivotArea field="1" type="button" dataOnly="0" labelOnly="1" outline="0" axis="axisRow" fieldPosition="1"/>
    </format>
    <format dxfId="107">
      <pivotArea field="2" type="button" dataOnly="0" labelOnly="1" outline="0" axis="axisRow" fieldPosition="2"/>
    </format>
    <format dxfId="106">
      <pivotArea dataOnly="0" labelOnly="1" outline="0" axis="axisValues" fieldPosition="0"/>
    </format>
    <format dxfId="105">
      <pivotArea dataOnly="0" labelOnly="1" outline="0" fieldPosition="0">
        <references count="1">
          <reference field="0" count="0"/>
        </references>
      </pivotArea>
    </format>
    <format dxfId="104">
      <pivotArea dataOnly="0" labelOnly="1" grandRow="1" outline="0" fieldPosition="0"/>
    </format>
    <format dxfId="103">
      <pivotArea dataOnly="0" labelOnly="1" outline="0" fieldPosition="0">
        <references count="2">
          <reference field="0" count="0" selected="0"/>
          <reference field="1" count="2">
            <x v="4"/>
            <x v="11"/>
          </reference>
        </references>
      </pivotArea>
    </format>
    <format dxfId="102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1">
            <x v="0"/>
          </reference>
        </references>
      </pivotArea>
    </format>
    <format dxfId="101">
      <pivotArea dataOnly="0" labelOnly="1" outline="0" fieldPosition="0">
        <references count="3">
          <reference field="0" count="0" selected="0"/>
          <reference field="1" count="1" selected="0">
            <x v="11"/>
          </reference>
          <reference field="2" count="1">
            <x v="0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4">
            <reference field="4294967294" count="1" selected="0">
              <x v="0"/>
            </reference>
            <reference field="0" count="1" selected="0">
              <x v="0"/>
            </reference>
            <reference field="1" count="15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</reference>
            <reference field="2" count="2" selected="0">
              <x v="0"/>
              <x v="1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la dinámica1" cacheId="18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compact="0" compactData="0" multipleFieldFilters="0">
  <location ref="A1:H32" firstHeaderRow="0" firstDataRow="1" firstDataCol="3"/>
  <pivotFields count="13"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1">
        <item m="1" x="17"/>
        <item m="1" x="24"/>
        <item m="1" x="30"/>
        <item m="1" x="20"/>
        <item m="1" x="26"/>
        <item m="1" x="22"/>
        <item m="1" x="28"/>
        <item m="1" x="18"/>
        <item m="1" x="25"/>
        <item m="1" x="21"/>
        <item m="1" x="27"/>
        <item m="1" x="16"/>
        <item m="1" x="23"/>
        <item m="1" x="29"/>
        <item m="1" x="1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"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2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2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0"/>
    <field x="1"/>
    <field x="2"/>
  </rowFields>
  <rowItems count="31">
    <i>
      <x/>
      <x v="15"/>
      <x/>
    </i>
    <i r="2">
      <x v="1"/>
    </i>
    <i r="1">
      <x v="16"/>
      <x/>
    </i>
    <i r="2">
      <x v="1"/>
    </i>
    <i r="1">
      <x v="17"/>
      <x/>
    </i>
    <i r="2">
      <x v="1"/>
    </i>
    <i r="1">
      <x v="18"/>
      <x/>
    </i>
    <i r="2">
      <x v="1"/>
    </i>
    <i r="1">
      <x v="19"/>
      <x/>
    </i>
    <i r="2">
      <x v="1"/>
    </i>
    <i r="1">
      <x v="20"/>
      <x/>
    </i>
    <i r="2">
      <x v="1"/>
    </i>
    <i r="1">
      <x v="21"/>
      <x/>
    </i>
    <i r="2">
      <x v="1"/>
    </i>
    <i r="1">
      <x v="22"/>
      <x/>
    </i>
    <i r="2">
      <x v="1"/>
    </i>
    <i r="1">
      <x v="23"/>
      <x/>
    </i>
    <i r="2">
      <x v="1"/>
    </i>
    <i r="1">
      <x v="24"/>
      <x/>
    </i>
    <i r="2">
      <x v="1"/>
    </i>
    <i r="1">
      <x v="25"/>
      <x/>
    </i>
    <i r="2">
      <x v="1"/>
    </i>
    <i r="1">
      <x v="26"/>
      <x/>
    </i>
    <i r="2">
      <x v="1"/>
    </i>
    <i r="1">
      <x v="27"/>
      <x/>
    </i>
    <i r="2">
      <x v="1"/>
    </i>
    <i r="1">
      <x v="28"/>
      <x/>
    </i>
    <i r="1">
      <x v="29"/>
      <x v="1"/>
    </i>
    <i r="1">
      <x v="30"/>
      <x/>
    </i>
    <i r="2">
      <x v="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Cuenta de Correlativo Punto de Control" fld="3" subtotal="count" baseField="2" baseItem="0"/>
    <dataField name="Suma de Seguimiento" fld="7" baseField="0" baseItem="0"/>
    <dataField name="Suma de ICR" fld="8" baseField="0" baseItem="0"/>
    <dataField name="Suma de IP" fld="9" baseField="0" baseItem="0"/>
    <dataField name="Suma de Ponderador ICR" fld="10" baseField="0" baseItem="0"/>
  </dataFields>
  <formats count="72">
    <format dxfId="205">
      <pivotArea type="all" dataOnly="0" outline="0" fieldPosition="0"/>
    </format>
    <format dxfId="204">
      <pivotArea outline="0" collapsedLevelsAreSubtotals="1" fieldPosition="0"/>
    </format>
    <format dxfId="203">
      <pivotArea field="0" type="button" dataOnly="0" labelOnly="1" outline="0" axis="axisRow" fieldPosition="0"/>
    </format>
    <format dxfId="202">
      <pivotArea field="1" type="button" dataOnly="0" labelOnly="1" outline="0" axis="axisRow" fieldPosition="1"/>
    </format>
    <format dxfId="201">
      <pivotArea field="2" type="button" dataOnly="0" labelOnly="1" outline="0" axis="axisRow" fieldPosition="2"/>
    </format>
    <format dxfId="200">
      <pivotArea dataOnly="0" labelOnly="1" outline="0" fieldPosition="0">
        <references count="1">
          <reference field="0" count="0"/>
        </references>
      </pivotArea>
    </format>
    <format dxfId="199">
      <pivotArea dataOnly="0" labelOnly="1" grandRow="1" outline="0" fieldPosition="0"/>
    </format>
    <format dxfId="198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197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2" count="0"/>
        </references>
      </pivotArea>
    </format>
    <format dxfId="196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2" count="0"/>
        </references>
      </pivotArea>
    </format>
    <format dxfId="195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2" count="0"/>
        </references>
      </pivotArea>
    </format>
    <format dxfId="194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2" count="0"/>
        </references>
      </pivotArea>
    </format>
    <format dxfId="193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0"/>
        </references>
      </pivotArea>
    </format>
    <format dxfId="192">
      <pivotArea dataOnly="0" labelOnly="1" outline="0" fieldPosition="0">
        <references count="3">
          <reference field="0" count="0" selected="0"/>
          <reference field="1" count="1" selected="0">
            <x v="5"/>
          </reference>
          <reference field="2" count="0"/>
        </references>
      </pivotArea>
    </format>
    <format dxfId="191">
      <pivotArea dataOnly="0" labelOnly="1" outline="0" fieldPosition="0">
        <references count="3">
          <reference field="0" count="0" selected="0"/>
          <reference field="1" count="1" selected="0">
            <x v="6"/>
          </reference>
          <reference field="2" count="0"/>
        </references>
      </pivotArea>
    </format>
    <format dxfId="190">
      <pivotArea dataOnly="0" labelOnly="1" outline="0" fieldPosition="0">
        <references count="3">
          <reference field="0" count="0" selected="0"/>
          <reference field="1" count="1" selected="0">
            <x v="7"/>
          </reference>
          <reference field="2" count="0"/>
        </references>
      </pivotArea>
    </format>
    <format dxfId="189">
      <pivotArea dataOnly="0" labelOnly="1" outline="0" fieldPosition="0">
        <references count="3">
          <reference field="0" count="0" selected="0"/>
          <reference field="1" count="1" selected="0">
            <x v="8"/>
          </reference>
          <reference field="2" count="0"/>
        </references>
      </pivotArea>
    </format>
    <format dxfId="188">
      <pivotArea dataOnly="0" labelOnly="1" outline="0" fieldPosition="0">
        <references count="3">
          <reference field="0" count="0" selected="0"/>
          <reference field="1" count="1" selected="0">
            <x v="9"/>
          </reference>
          <reference field="2" count="0"/>
        </references>
      </pivotArea>
    </format>
    <format dxfId="187">
      <pivotArea dataOnly="0" labelOnly="1" outline="0" fieldPosition="0">
        <references count="3">
          <reference field="0" count="0" selected="0"/>
          <reference field="1" count="1" selected="0">
            <x v="10"/>
          </reference>
          <reference field="2" count="0"/>
        </references>
      </pivotArea>
    </format>
    <format dxfId="186">
      <pivotArea dataOnly="0" labelOnly="1" outline="0" fieldPosition="0">
        <references count="3">
          <reference field="0" count="0" selected="0"/>
          <reference field="1" count="1" selected="0">
            <x v="11"/>
          </reference>
          <reference field="2" count="0"/>
        </references>
      </pivotArea>
    </format>
    <format dxfId="185">
      <pivotArea dataOnly="0" labelOnly="1" outline="0" fieldPosition="0">
        <references count="3">
          <reference field="0" count="0" selected="0"/>
          <reference field="1" count="1" selected="0">
            <x v="12"/>
          </reference>
          <reference field="2" count="1">
            <x v="0"/>
          </reference>
        </references>
      </pivotArea>
    </format>
    <format dxfId="184">
      <pivotArea dataOnly="0" labelOnly="1" outline="0" fieldPosition="0">
        <references count="3">
          <reference field="0" count="0" selected="0"/>
          <reference field="1" count="1" selected="0">
            <x v="13"/>
          </reference>
          <reference field="2" count="1">
            <x v="1"/>
          </reference>
        </references>
      </pivotArea>
    </format>
    <format dxfId="183">
      <pivotArea dataOnly="0" labelOnly="1" outline="0" fieldPosition="0">
        <references count="3">
          <reference field="0" count="0" selected="0"/>
          <reference field="1" count="1" selected="0">
            <x v="14"/>
          </reference>
          <reference field="2" count="0"/>
        </references>
      </pivotArea>
    </format>
    <format dxfId="182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81">
      <pivotArea type="all" dataOnly="0" outline="0" fieldPosition="0"/>
    </format>
    <format dxfId="180">
      <pivotArea outline="0" collapsedLevelsAreSubtotals="1" fieldPosition="0"/>
    </format>
    <format dxfId="179">
      <pivotArea field="0" type="button" dataOnly="0" labelOnly="1" outline="0" axis="axisRow" fieldPosition="0"/>
    </format>
    <format dxfId="178">
      <pivotArea field="1" type="button" dataOnly="0" labelOnly="1" outline="0" axis="axisRow" fieldPosition="1"/>
    </format>
    <format dxfId="177">
      <pivotArea field="2" type="button" dataOnly="0" labelOnly="1" outline="0" axis="axisRow" fieldPosition="2"/>
    </format>
    <format dxfId="176">
      <pivotArea dataOnly="0" labelOnly="1" outline="0" fieldPosition="0">
        <references count="1">
          <reference field="0" count="0"/>
        </references>
      </pivotArea>
    </format>
    <format dxfId="175">
      <pivotArea dataOnly="0" labelOnly="1" grandRow="1" outline="0" fieldPosition="0"/>
    </format>
    <format dxfId="174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173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2" count="0"/>
        </references>
      </pivotArea>
    </format>
    <format dxfId="172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2" count="0"/>
        </references>
      </pivotArea>
    </format>
    <format dxfId="171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2" count="0"/>
        </references>
      </pivotArea>
    </format>
    <format dxfId="170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2" count="0"/>
        </references>
      </pivotArea>
    </format>
    <format dxfId="169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0"/>
        </references>
      </pivotArea>
    </format>
    <format dxfId="168">
      <pivotArea dataOnly="0" labelOnly="1" outline="0" fieldPosition="0">
        <references count="3">
          <reference field="0" count="0" selected="0"/>
          <reference field="1" count="1" selected="0">
            <x v="5"/>
          </reference>
          <reference field="2" count="0"/>
        </references>
      </pivotArea>
    </format>
    <format dxfId="167">
      <pivotArea dataOnly="0" labelOnly="1" outline="0" fieldPosition="0">
        <references count="3">
          <reference field="0" count="0" selected="0"/>
          <reference field="1" count="1" selected="0">
            <x v="6"/>
          </reference>
          <reference field="2" count="0"/>
        </references>
      </pivotArea>
    </format>
    <format dxfId="166">
      <pivotArea dataOnly="0" labelOnly="1" outline="0" fieldPosition="0">
        <references count="3">
          <reference field="0" count="0" selected="0"/>
          <reference field="1" count="1" selected="0">
            <x v="7"/>
          </reference>
          <reference field="2" count="0"/>
        </references>
      </pivotArea>
    </format>
    <format dxfId="165">
      <pivotArea dataOnly="0" labelOnly="1" outline="0" fieldPosition="0">
        <references count="3">
          <reference field="0" count="0" selected="0"/>
          <reference field="1" count="1" selected="0">
            <x v="8"/>
          </reference>
          <reference field="2" count="0"/>
        </references>
      </pivotArea>
    </format>
    <format dxfId="164">
      <pivotArea dataOnly="0" labelOnly="1" outline="0" fieldPosition="0">
        <references count="3">
          <reference field="0" count="0" selected="0"/>
          <reference field="1" count="1" selected="0">
            <x v="9"/>
          </reference>
          <reference field="2" count="0"/>
        </references>
      </pivotArea>
    </format>
    <format dxfId="163">
      <pivotArea dataOnly="0" labelOnly="1" outline="0" fieldPosition="0">
        <references count="3">
          <reference field="0" count="0" selected="0"/>
          <reference field="1" count="1" selected="0">
            <x v="10"/>
          </reference>
          <reference field="2" count="0"/>
        </references>
      </pivotArea>
    </format>
    <format dxfId="162">
      <pivotArea dataOnly="0" labelOnly="1" outline="0" fieldPosition="0">
        <references count="3">
          <reference field="0" count="0" selected="0"/>
          <reference field="1" count="1" selected="0">
            <x v="11"/>
          </reference>
          <reference field="2" count="0"/>
        </references>
      </pivotArea>
    </format>
    <format dxfId="161">
      <pivotArea dataOnly="0" labelOnly="1" outline="0" fieldPosition="0">
        <references count="3">
          <reference field="0" count="0" selected="0"/>
          <reference field="1" count="1" selected="0">
            <x v="12"/>
          </reference>
          <reference field="2" count="1">
            <x v="0"/>
          </reference>
        </references>
      </pivotArea>
    </format>
    <format dxfId="160">
      <pivotArea dataOnly="0" labelOnly="1" outline="0" fieldPosition="0">
        <references count="3">
          <reference field="0" count="0" selected="0"/>
          <reference field="1" count="1" selected="0">
            <x v="13"/>
          </reference>
          <reference field="2" count="1">
            <x v="1"/>
          </reference>
        </references>
      </pivotArea>
    </format>
    <format dxfId="159">
      <pivotArea dataOnly="0" labelOnly="1" outline="0" fieldPosition="0">
        <references count="3">
          <reference field="0" count="0" selected="0"/>
          <reference field="1" count="1" selected="0">
            <x v="14"/>
          </reference>
          <reference field="2" count="0"/>
        </references>
      </pivotArea>
    </format>
    <format dxfId="158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157">
      <pivotArea type="all" dataOnly="0" outline="0" fieldPosition="0"/>
    </format>
    <format dxfId="156">
      <pivotArea outline="0" collapsedLevelsAreSubtotals="1" fieldPosition="0"/>
    </format>
    <format dxfId="155">
      <pivotArea field="0" type="button" dataOnly="0" labelOnly="1" outline="0" axis="axisRow" fieldPosition="0"/>
    </format>
    <format dxfId="154">
      <pivotArea field="1" type="button" dataOnly="0" labelOnly="1" outline="0" axis="axisRow" fieldPosition="1"/>
    </format>
    <format dxfId="153">
      <pivotArea field="2" type="button" dataOnly="0" labelOnly="1" outline="0" axis="axisRow" fieldPosition="2"/>
    </format>
    <format dxfId="152">
      <pivotArea dataOnly="0" labelOnly="1" outline="0" fieldPosition="0">
        <references count="1">
          <reference field="0" count="0"/>
        </references>
      </pivotArea>
    </format>
    <format dxfId="151">
      <pivotArea dataOnly="0" labelOnly="1" grandRow="1" outline="0" fieldPosition="0"/>
    </format>
    <format dxfId="150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149">
      <pivotArea dataOnly="0" labelOnly="1" outline="0" fieldPosition="0">
        <references count="3">
          <reference field="0" count="0" selected="0"/>
          <reference field="1" count="1" selected="0">
            <x v="0"/>
          </reference>
          <reference field="2" count="0"/>
        </references>
      </pivotArea>
    </format>
    <format dxfId="148">
      <pivotArea dataOnly="0" labelOnly="1" outline="0" fieldPosition="0">
        <references count="3">
          <reference field="0" count="0" selected="0"/>
          <reference field="1" count="1" selected="0">
            <x v="1"/>
          </reference>
          <reference field="2" count="0"/>
        </references>
      </pivotArea>
    </format>
    <format dxfId="147">
      <pivotArea dataOnly="0" labelOnly="1" outline="0" fieldPosition="0">
        <references count="3">
          <reference field="0" count="0" selected="0"/>
          <reference field="1" count="1" selected="0">
            <x v="2"/>
          </reference>
          <reference field="2" count="0"/>
        </references>
      </pivotArea>
    </format>
    <format dxfId="146">
      <pivotArea dataOnly="0" labelOnly="1" outline="0" fieldPosition="0">
        <references count="3">
          <reference field="0" count="0" selected="0"/>
          <reference field="1" count="1" selected="0">
            <x v="3"/>
          </reference>
          <reference field="2" count="0"/>
        </references>
      </pivotArea>
    </format>
    <format dxfId="145">
      <pivotArea dataOnly="0" labelOnly="1" outline="0" fieldPosition="0">
        <references count="3">
          <reference field="0" count="0" selected="0"/>
          <reference field="1" count="1" selected="0">
            <x v="4"/>
          </reference>
          <reference field="2" count="0"/>
        </references>
      </pivotArea>
    </format>
    <format dxfId="144">
      <pivotArea dataOnly="0" labelOnly="1" outline="0" fieldPosition="0">
        <references count="3">
          <reference field="0" count="0" selected="0"/>
          <reference field="1" count="1" selected="0">
            <x v="5"/>
          </reference>
          <reference field="2" count="0"/>
        </references>
      </pivotArea>
    </format>
    <format dxfId="143">
      <pivotArea dataOnly="0" labelOnly="1" outline="0" fieldPosition="0">
        <references count="3">
          <reference field="0" count="0" selected="0"/>
          <reference field="1" count="1" selected="0">
            <x v="6"/>
          </reference>
          <reference field="2" count="0"/>
        </references>
      </pivotArea>
    </format>
    <format dxfId="142">
      <pivotArea dataOnly="0" labelOnly="1" outline="0" fieldPosition="0">
        <references count="3">
          <reference field="0" count="0" selected="0"/>
          <reference field="1" count="1" selected="0">
            <x v="7"/>
          </reference>
          <reference field="2" count="0"/>
        </references>
      </pivotArea>
    </format>
    <format dxfId="141">
      <pivotArea dataOnly="0" labelOnly="1" outline="0" fieldPosition="0">
        <references count="3">
          <reference field="0" count="0" selected="0"/>
          <reference field="1" count="1" selected="0">
            <x v="8"/>
          </reference>
          <reference field="2" count="0"/>
        </references>
      </pivotArea>
    </format>
    <format dxfId="140">
      <pivotArea dataOnly="0" labelOnly="1" outline="0" fieldPosition="0">
        <references count="3">
          <reference field="0" count="0" selected="0"/>
          <reference field="1" count="1" selected="0">
            <x v="9"/>
          </reference>
          <reference field="2" count="0"/>
        </references>
      </pivotArea>
    </format>
    <format dxfId="139">
      <pivotArea dataOnly="0" labelOnly="1" outline="0" fieldPosition="0">
        <references count="3">
          <reference field="0" count="0" selected="0"/>
          <reference field="1" count="1" selected="0">
            <x v="10"/>
          </reference>
          <reference field="2" count="0"/>
        </references>
      </pivotArea>
    </format>
    <format dxfId="138">
      <pivotArea dataOnly="0" labelOnly="1" outline="0" fieldPosition="0">
        <references count="3">
          <reference field="0" count="0" selected="0"/>
          <reference field="1" count="1" selected="0">
            <x v="11"/>
          </reference>
          <reference field="2" count="0"/>
        </references>
      </pivotArea>
    </format>
    <format dxfId="137">
      <pivotArea dataOnly="0" labelOnly="1" outline="0" fieldPosition="0">
        <references count="3">
          <reference field="0" count="0" selected="0"/>
          <reference field="1" count="1" selected="0">
            <x v="12"/>
          </reference>
          <reference field="2" count="1">
            <x v="0"/>
          </reference>
        </references>
      </pivotArea>
    </format>
    <format dxfId="136">
      <pivotArea dataOnly="0" labelOnly="1" outline="0" fieldPosition="0">
        <references count="3">
          <reference field="0" count="0" selected="0"/>
          <reference field="1" count="1" selected="0">
            <x v="13"/>
          </reference>
          <reference field="2" count="1">
            <x v="1"/>
          </reference>
        </references>
      </pivotArea>
    </format>
    <format dxfId="135">
      <pivotArea dataOnly="0" labelOnly="1" outline="0" fieldPosition="0">
        <references count="3">
          <reference field="0" count="0" selected="0"/>
          <reference field="1" count="1" selected="0">
            <x v="14"/>
          </reference>
          <reference field="2" count="0"/>
        </references>
      </pivotArea>
    </format>
    <format dxfId="13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conditionalFormats count="3">
    <conditionalFormat priority="6">
      <pivotAreas count="1">
        <pivotArea type="data" outline="0" collapsedLevelsAreSubtotals="1" fieldPosition="0">
          <references count="4">
            <reference field="4294967294" count="1" selected="0">
              <x v="2"/>
            </reference>
            <reference field="0" count="1" selected="0">
              <x v="0"/>
            </reference>
            <reference field="1" count="15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</reference>
            <reference field="2" count="2" selected="0">
              <x v="0"/>
              <x v="1"/>
            </reference>
          </references>
        </pivotArea>
      </pivotAreas>
    </conditionalFormat>
    <conditionalFormat priority="5">
      <pivotAreas count="1">
        <pivotArea type="data" outline="0" collapsedLevelsAreSubtotals="1" fieldPosition="0">
          <references count="4">
            <reference field="4294967294" count="1" selected="0">
              <x v="4"/>
            </reference>
            <reference field="0" count="1" selected="0">
              <x v="0"/>
            </reference>
            <reference field="1" count="15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</reference>
            <reference field="2" count="2" selected="0">
              <x v="0"/>
              <x v="1"/>
            </reference>
          </references>
        </pivotArea>
      </pivotAreas>
    </conditionalFormat>
    <conditionalFormat priority="4">
      <pivotAreas count="1">
        <pivotArea type="data" outline="0" collapsedLevelsAreSubtotals="1" fieldPosition="0">
          <references count="4">
            <reference field="4294967294" count="1" selected="0">
              <x v="3"/>
            </reference>
            <reference field="0" count="1" selected="0">
              <x v="0"/>
            </reference>
            <reference field="1" count="15" selected="0">
              <x v="0"/>
              <x v="1"/>
              <x v="2"/>
              <x v="3"/>
              <x v="4"/>
              <x v="5"/>
              <x v="6"/>
              <x v="7"/>
              <x v="8"/>
              <x v="9"/>
              <x v="10"/>
              <x v="11"/>
              <x v="12"/>
              <x v="13"/>
              <x v="14"/>
            </reference>
            <reference field="2" count="2" selected="0">
              <x v="0"/>
              <x v="1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la dinámica4" cacheId="17" applyNumberFormats="0" applyBorderFormats="0" applyFontFormats="0" applyPatternFormats="0" applyAlignmentFormats="0" applyWidthHeightFormats="1" dataCaption="Valores" updatedVersion="5" minRefreshableVersion="3" useAutoFormatting="1" colGrandTotals="0" itemPrintTitles="1" createdVersion="5" indent="0" compact="0" compactData="0" multipleFieldFilters="0">
  <location ref="Y1:AA3" firstHeaderRow="1" firstDataRow="1" firstDataCol="2"/>
  <pivotFields count="5"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2"/>
  </rowFields>
  <rowItems count="2">
    <i>
      <x/>
      <x/>
    </i>
    <i t="grand">
      <x/>
    </i>
  </rowItems>
  <colItems count="1">
    <i/>
  </colItems>
  <dataFields count="1">
    <dataField name="Suma de Validez Servicio" fld="4" baseField="0" baseItem="0"/>
  </dataFields>
  <formats count="24">
    <format dxfId="229">
      <pivotArea type="all" dataOnly="0" outline="0" fieldPosition="0"/>
    </format>
    <format dxfId="228">
      <pivotArea outline="0" collapsedLevelsAreSubtotals="1" fieldPosition="0"/>
    </format>
    <format dxfId="227">
      <pivotArea field="0" type="button" dataOnly="0" labelOnly="1" outline="0" axis="axisRow" fieldPosition="0"/>
    </format>
    <format dxfId="226">
      <pivotArea field="2" type="button" dataOnly="0" labelOnly="1" outline="0" axis="axisRow" fieldPosition="1"/>
    </format>
    <format dxfId="225">
      <pivotArea dataOnly="0" labelOnly="1" outline="0" axis="axisValues" fieldPosition="0"/>
    </format>
    <format dxfId="224">
      <pivotArea dataOnly="0" labelOnly="1" outline="0" fieldPosition="0">
        <references count="1">
          <reference field="0" count="0"/>
        </references>
      </pivotArea>
    </format>
    <format dxfId="223">
      <pivotArea dataOnly="0" labelOnly="1" grandRow="1" outline="0" fieldPosition="0"/>
    </format>
    <format dxfId="222">
      <pivotArea dataOnly="0" labelOnly="1" outline="0" fieldPosition="0">
        <references count="2">
          <reference field="0" count="0" selected="0"/>
          <reference field="2" count="0"/>
        </references>
      </pivotArea>
    </format>
    <format dxfId="221">
      <pivotArea type="all" dataOnly="0" outline="0" fieldPosition="0"/>
    </format>
    <format dxfId="220">
      <pivotArea outline="0" collapsedLevelsAreSubtotals="1" fieldPosition="0"/>
    </format>
    <format dxfId="219">
      <pivotArea field="0" type="button" dataOnly="0" labelOnly="1" outline="0" axis="axisRow" fieldPosition="0"/>
    </format>
    <format dxfId="218">
      <pivotArea field="2" type="button" dataOnly="0" labelOnly="1" outline="0" axis="axisRow" fieldPosition="1"/>
    </format>
    <format dxfId="217">
      <pivotArea dataOnly="0" labelOnly="1" outline="0" axis="axisValues" fieldPosition="0"/>
    </format>
    <format dxfId="216">
      <pivotArea dataOnly="0" labelOnly="1" outline="0" fieldPosition="0">
        <references count="1">
          <reference field="0" count="0"/>
        </references>
      </pivotArea>
    </format>
    <format dxfId="215">
      <pivotArea dataOnly="0" labelOnly="1" grandRow="1" outline="0" fieldPosition="0"/>
    </format>
    <format dxfId="214">
      <pivotArea dataOnly="0" labelOnly="1" outline="0" fieldPosition="0">
        <references count="2">
          <reference field="0" count="0" selected="0"/>
          <reference field="2" count="0"/>
        </references>
      </pivotArea>
    </format>
    <format dxfId="213">
      <pivotArea type="all" dataOnly="0" outline="0" fieldPosition="0"/>
    </format>
    <format dxfId="212">
      <pivotArea outline="0" collapsedLevelsAreSubtotals="1" fieldPosition="0"/>
    </format>
    <format dxfId="211">
      <pivotArea field="0" type="button" dataOnly="0" labelOnly="1" outline="0" axis="axisRow" fieldPosition="0"/>
    </format>
    <format dxfId="210">
      <pivotArea field="2" type="button" dataOnly="0" labelOnly="1" outline="0" axis="axisRow" fieldPosition="1"/>
    </format>
    <format dxfId="209">
      <pivotArea dataOnly="0" labelOnly="1" outline="0" axis="axisValues" fieldPosition="0"/>
    </format>
    <format dxfId="208">
      <pivotArea dataOnly="0" labelOnly="1" outline="0" fieldPosition="0">
        <references count="1">
          <reference field="0" count="0"/>
        </references>
      </pivotArea>
    </format>
    <format dxfId="207">
      <pivotArea dataOnly="0" labelOnly="1" grandRow="1" outline="0" fieldPosition="0"/>
    </format>
    <format dxfId="206">
      <pivotArea dataOnly="0" labelOnly="1" outline="0" fieldPosition="0">
        <references count="2">
          <reference field="0" count="0" selected="0"/>
          <reference field="2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la dinámica3" cacheId="17" applyNumberFormats="0" applyBorderFormats="0" applyFontFormats="0" applyPatternFormats="0" applyAlignmentFormats="0" applyWidthHeightFormats="1" dataCaption="Valores" updatedVersion="5" minRefreshableVersion="3" useAutoFormatting="1" colGrandTotals="0" itemPrintTitles="1" createdVersion="5" indent="0" compact="0" compactData="0" multipleFieldFilters="0">
  <location ref="U1:W17" firstHeaderRow="1" firstDataRow="1" firstDataCol="2"/>
  <pivotFields count="5"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0"/>
    <field x="1"/>
  </rowFields>
  <rowItems count="16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t="grand">
      <x/>
    </i>
  </rowItems>
  <colItems count="1">
    <i/>
  </colItems>
  <dataFields count="1">
    <dataField name="Cuenta de sentido" fld="3" subtotal="count" baseField="1" baseItem="0"/>
  </dataFields>
  <formats count="24">
    <format dxfId="253">
      <pivotArea type="all" dataOnly="0" outline="0" fieldPosition="0"/>
    </format>
    <format dxfId="252">
      <pivotArea outline="0" collapsedLevelsAreSubtotals="1" fieldPosition="0"/>
    </format>
    <format dxfId="251">
      <pivotArea field="0" type="button" dataOnly="0" labelOnly="1" outline="0" axis="axisRow" fieldPosition="0"/>
    </format>
    <format dxfId="250">
      <pivotArea field="1" type="button" dataOnly="0" labelOnly="1" outline="0" axis="axisRow" fieldPosition="1"/>
    </format>
    <format dxfId="249">
      <pivotArea dataOnly="0" labelOnly="1" outline="0" axis="axisValues" fieldPosition="0"/>
    </format>
    <format dxfId="248">
      <pivotArea dataOnly="0" labelOnly="1" outline="0" fieldPosition="0">
        <references count="1">
          <reference field="0" count="0"/>
        </references>
      </pivotArea>
    </format>
    <format dxfId="247">
      <pivotArea dataOnly="0" labelOnly="1" grandRow="1" outline="0" fieldPosition="0"/>
    </format>
    <format dxfId="246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245">
      <pivotArea type="all" dataOnly="0" outline="0" fieldPosition="0"/>
    </format>
    <format dxfId="244">
      <pivotArea outline="0" collapsedLevelsAreSubtotals="1" fieldPosition="0"/>
    </format>
    <format dxfId="243">
      <pivotArea field="0" type="button" dataOnly="0" labelOnly="1" outline="0" axis="axisRow" fieldPosition="0"/>
    </format>
    <format dxfId="242">
      <pivotArea field="1" type="button" dataOnly="0" labelOnly="1" outline="0" axis="axisRow" fieldPosition="1"/>
    </format>
    <format dxfId="241">
      <pivotArea dataOnly="0" labelOnly="1" outline="0" axis="axisValues" fieldPosition="0"/>
    </format>
    <format dxfId="240">
      <pivotArea dataOnly="0" labelOnly="1" outline="0" fieldPosition="0">
        <references count="1">
          <reference field="0" count="0"/>
        </references>
      </pivotArea>
    </format>
    <format dxfId="239">
      <pivotArea dataOnly="0" labelOnly="1" grandRow="1" outline="0" fieldPosition="0"/>
    </format>
    <format dxfId="238">
      <pivotArea dataOnly="0" labelOnly="1" outline="0" fieldPosition="0">
        <references count="2">
          <reference field="0" count="0" selected="0"/>
          <reference field="1" count="0"/>
        </references>
      </pivotArea>
    </format>
    <format dxfId="237">
      <pivotArea type="all" dataOnly="0" outline="0" fieldPosition="0"/>
    </format>
    <format dxfId="236">
      <pivotArea outline="0" collapsedLevelsAreSubtotals="1" fieldPosition="0"/>
    </format>
    <format dxfId="235">
      <pivotArea field="0" type="button" dataOnly="0" labelOnly="1" outline="0" axis="axisRow" fieldPosition="0"/>
    </format>
    <format dxfId="234">
      <pivotArea field="1" type="button" dataOnly="0" labelOnly="1" outline="0" axis="axisRow" fieldPosition="1"/>
    </format>
    <format dxfId="233">
      <pivotArea dataOnly="0" labelOnly="1" outline="0" axis="axisValues" fieldPosition="0"/>
    </format>
    <format dxfId="232">
      <pivotArea dataOnly="0" labelOnly="1" outline="0" fieldPosition="0">
        <references count="1">
          <reference field="0" count="0"/>
        </references>
      </pivotArea>
    </format>
    <format dxfId="231">
      <pivotArea dataOnly="0" labelOnly="1" grandRow="1" outline="0" fieldPosition="0"/>
    </format>
    <format dxfId="230">
      <pivotArea dataOnly="0" labelOnly="1" outline="0" fieldPosition="0">
        <references count="2">
          <reference field="0" count="0" selected="0"/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3" name="Tabla14" displayName="Tabla14" ref="A11:M443" headerRowDxfId="289" dataDxfId="287" headerRowBorderDxfId="288" tableBorderDxfId="286" totalsRowBorderDxfId="285">
  <autoFilter ref="A11:M443"/>
  <sortState ref="A12:M527">
    <sortCondition ref="B12:B527"/>
    <sortCondition ref="C12:C527"/>
    <sortCondition ref="D12:D527"/>
  </sortState>
  <tableColumns count="13">
    <tableColumn id="1" name="Unidad de Negocio" dataDxfId="284"/>
    <tableColumn id="2" name="Servicio" dataDxfId="283"/>
    <tableColumn id="3" name="Sentido" dataDxfId="282"/>
    <tableColumn id="4" name="Correlativo Punto de Control" dataDxfId="281"/>
    <tableColumn id="5" name="Longitud" dataDxfId="280"/>
    <tableColumn id="6" name="Latitud" dataDxfId="279"/>
    <tableColumn id="7" name="Distancia al origen" dataDxfId="278"/>
    <tableColumn id="8" name="Seguimiento" dataDxfId="277"/>
    <tableColumn id="9" name="ICR" dataDxfId="276"/>
    <tableColumn id="10" name="IP" dataDxfId="275"/>
    <tableColumn id="11" name="Ponderador ICR" dataDxfId="274"/>
    <tableColumn id="12" name="Punto Urbano" dataDxfId="273"/>
    <tableColumn id="13" name="Referencia de Punto de Control" dataDxfId="272"/>
  </tableColumns>
  <tableStyleInfo name="TableStyleMedium4" showFirstColumn="0" showLastColumn="0" showRowStripes="1" showColumnStripes="0"/>
</table>
</file>

<file path=xl/tables/table2.xml><?xml version="1.0" encoding="utf-8"?>
<table xmlns="http://schemas.openxmlformats.org/spreadsheetml/2006/main" id="1" name="Tabla42" displayName="Tabla42" ref="A11:I36" totalsRowShown="0" headerRowDxfId="271" dataDxfId="269" headerRowBorderDxfId="270" tableBorderDxfId="268" totalsRowBorderDxfId="267">
  <autoFilter ref="A11:I36"/>
  <tableColumns count="9">
    <tableColumn id="1" name="UN" dataDxfId="266"/>
    <tableColumn id="2" name="Servicio" dataDxfId="265"/>
    <tableColumn id="3" name="Sentido" dataDxfId="264"/>
    <tableColumn id="4" name="Correlativo Punto_x000a_de Control" dataDxfId="263"/>
    <tableColumn id="5" name="Intervalo Anterior_x000a_(IPPdk-1)" dataDxfId="262"/>
    <tableColumn id="6" name="Hora de Pasada Programada_x000a_(TPPdk)" dataDxfId="261"/>
    <tableColumn id="7" name="Intervalo Posterior_x000a_(IPPdk)" dataDxfId="260"/>
    <tableColumn id="8" name="Tipo de Día" dataDxfId="259"/>
    <tableColumn id="9" name="Columna1" dataDxfId="258"/>
  </tableColumns>
  <tableStyleInfo name="TableStyleMedium1" showFirstColumn="0" showLastColumn="0" showRowStripes="1" showColumnStripes="0"/>
</table>
</file>

<file path=xl/tables/table3.xml><?xml version="1.0" encoding="utf-8"?>
<table xmlns="http://schemas.openxmlformats.org/spreadsheetml/2006/main" id="2" name="Tabla2" displayName="Tabla2" ref="J1:O29" totalsRowShown="0" headerRowDxfId="7" dataDxfId="6">
  <autoFilter ref="J1:O29"/>
  <tableColumns count="6">
    <tableColumn id="1" name="Columna1" dataDxfId="5">
      <calculatedColumnFormula>+D2=E2</calculatedColumnFormula>
    </tableColumn>
    <tableColumn id="2" name="Unidad" dataDxfId="4">
      <calculatedColumnFormula>+A2</calculatedColumnFormula>
    </tableColumn>
    <tableColumn id="3" name="Servicio" dataDxfId="3">
      <calculatedColumnFormula>+LEFT(B2,3)</calculatedColumnFormula>
    </tableColumn>
    <tableColumn id="4" name="Tipo Servicio" dataDxfId="2">
      <calculatedColumnFormula>+IF(OR(RIGHT(B2,1)="D",RIGHT(B2,1)="c",RIGHT(B2,1)="Y",RIGHT(B2,1)="B",RIGHT(B2,2)="Y1",RIGHT(B2,2)="Y2"),"Variante","Troncal")</calculatedColumnFormula>
    </tableColumn>
    <tableColumn id="5" name="sentido" dataDxfId="1">
      <calculatedColumnFormula>+C2</calculatedColumnFormula>
    </tableColumn>
    <tableColumn id="6" name="Validez Servicio" dataDxfId="0">
      <calculatedColumnFormula>+IF(B2=B1,"",1)</calculatedColumnFormula>
    </tableColumn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.xml"/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4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2:J22"/>
  <sheetViews>
    <sheetView zoomScale="80" zoomScaleNormal="80" workbookViewId="0">
      <selection activeCell="D29" sqref="D29"/>
    </sheetView>
  </sheetViews>
  <sheetFormatPr baseColWidth="10" defaultColWidth="11.42578125" defaultRowHeight="16.5" x14ac:dyDescent="0.3"/>
  <cols>
    <col min="1" max="1" width="3.28515625" customWidth="1"/>
    <col min="2" max="2" width="23.42578125" style="9" customWidth="1"/>
    <col min="3" max="3" width="18.28515625" style="12" bestFit="1" customWidth="1"/>
    <col min="4" max="4" width="15.42578125" style="12" bestFit="1" customWidth="1"/>
    <col min="5" max="5" width="17" style="12" customWidth="1"/>
    <col min="6" max="6" width="12.28515625" style="12" customWidth="1"/>
    <col min="7" max="7" width="22.42578125" style="12" bestFit="1" customWidth="1"/>
    <col min="8" max="9" width="21.85546875" style="9" customWidth="1"/>
    <col min="10" max="10" width="8.140625" style="9" customWidth="1"/>
    <col min="11" max="16384" width="11.42578125" style="9"/>
  </cols>
  <sheetData>
    <row r="2" spans="1:10" x14ac:dyDescent="0.3">
      <c r="B2"/>
      <c r="C2"/>
      <c r="D2"/>
      <c r="E2"/>
      <c r="F2"/>
      <c r="G2"/>
      <c r="H2"/>
      <c r="I2"/>
      <c r="J2"/>
    </row>
    <row r="3" spans="1:10" customFormat="1" ht="15" x14ac:dyDescent="0.25"/>
    <row r="4" spans="1:10" ht="81" customHeight="1" x14ac:dyDescent="0.3">
      <c r="B4" s="55" t="str">
        <f>+D8&amp;"_"&amp;D9&amp;"_"&amp;D10&amp;"_"&amp;D11&amp;"_"&amp;D13&amp;"_"&amp;E16&amp;"_A5_"&amp;D12</f>
        <v>POT_V_VALPARAISOUN02_UN02_2021_6_A5_2</v>
      </c>
      <c r="C4" s="55"/>
      <c r="D4" s="55"/>
      <c r="E4" s="55"/>
      <c r="F4" s="55"/>
      <c r="G4" s="55"/>
      <c r="H4" s="55"/>
      <c r="I4" s="55"/>
      <c r="J4" s="55"/>
    </row>
    <row r="5" spans="1:10" s="11" customFormat="1" ht="15.75" x14ac:dyDescent="0.3">
      <c r="A5" s="10"/>
      <c r="B5"/>
      <c r="C5"/>
      <c r="D5"/>
      <c r="E5"/>
      <c r="F5"/>
      <c r="G5"/>
      <c r="H5"/>
      <c r="I5"/>
      <c r="J5"/>
    </row>
    <row r="6" spans="1:10" x14ac:dyDescent="0.3">
      <c r="B6"/>
      <c r="C6"/>
      <c r="D6"/>
      <c r="E6"/>
      <c r="F6"/>
      <c r="G6"/>
      <c r="H6"/>
      <c r="I6"/>
      <c r="J6"/>
    </row>
    <row r="7" spans="1:10" x14ac:dyDescent="0.3">
      <c r="B7" s="54" t="s">
        <v>25</v>
      </c>
      <c r="C7" s="54"/>
      <c r="D7" s="56" t="s">
        <v>37</v>
      </c>
      <c r="E7" s="57"/>
      <c r="F7"/>
      <c r="G7" s="9"/>
      <c r="I7"/>
    </row>
    <row r="8" spans="1:10" customFormat="1" x14ac:dyDescent="0.3">
      <c r="B8" s="54" t="s">
        <v>26</v>
      </c>
      <c r="C8" s="54"/>
      <c r="D8" s="56" t="s">
        <v>68</v>
      </c>
      <c r="E8" s="57"/>
      <c r="G8" s="9"/>
      <c r="H8" s="9"/>
    </row>
    <row r="9" spans="1:10" customFormat="1" x14ac:dyDescent="0.3">
      <c r="B9" s="54" t="s">
        <v>20</v>
      </c>
      <c r="C9" s="54"/>
      <c r="D9" s="56" t="s">
        <v>38</v>
      </c>
      <c r="E9" s="57"/>
    </row>
    <row r="10" spans="1:10" customFormat="1" x14ac:dyDescent="0.3">
      <c r="B10" s="54" t="s">
        <v>27</v>
      </c>
      <c r="C10" s="54"/>
      <c r="D10" s="56" t="s">
        <v>39</v>
      </c>
      <c r="E10" s="57"/>
    </row>
    <row r="11" spans="1:10" x14ac:dyDescent="0.3">
      <c r="B11" s="54" t="s">
        <v>21</v>
      </c>
      <c r="C11" s="54"/>
      <c r="D11" s="51" t="s">
        <v>40</v>
      </c>
      <c r="E11" s="52"/>
    </row>
    <row r="12" spans="1:10" x14ac:dyDescent="0.3">
      <c r="B12" s="54" t="s">
        <v>33</v>
      </c>
      <c r="C12" s="54"/>
      <c r="D12" s="51">
        <v>2</v>
      </c>
      <c r="E12" s="52"/>
    </row>
    <row r="13" spans="1:10" x14ac:dyDescent="0.3">
      <c r="B13" s="54" t="s">
        <v>36</v>
      </c>
      <c r="C13" s="54"/>
      <c r="D13" s="51">
        <v>2021</v>
      </c>
      <c r="E13" s="52"/>
    </row>
    <row r="15" spans="1:10" s="17" customFormat="1" ht="36" customHeight="1" x14ac:dyDescent="0.3">
      <c r="A15" s="16"/>
      <c r="B15" s="18" t="s">
        <v>19</v>
      </c>
      <c r="C15" s="18" t="s">
        <v>34</v>
      </c>
      <c r="D15" s="18" t="s">
        <v>35</v>
      </c>
      <c r="E15" s="18" t="s">
        <v>32</v>
      </c>
      <c r="F15" s="12"/>
      <c r="G15" s="12"/>
      <c r="H15" s="9"/>
    </row>
    <row r="16" spans="1:10" x14ac:dyDescent="0.3">
      <c r="B16" s="15" t="s">
        <v>83</v>
      </c>
      <c r="C16" s="21">
        <v>44228</v>
      </c>
      <c r="D16" s="21">
        <v>44255</v>
      </c>
      <c r="E16" s="19">
        <v>6</v>
      </c>
    </row>
    <row r="17" spans="2:6" x14ac:dyDescent="0.3">
      <c r="B17" s="12"/>
    </row>
    <row r="19" spans="2:6" ht="16.5" customHeight="1" x14ac:dyDescent="0.3"/>
    <row r="20" spans="2:6" ht="23.25" customHeight="1" x14ac:dyDescent="0.3"/>
    <row r="21" spans="2:6" x14ac:dyDescent="0.3">
      <c r="B21" s="13" t="s">
        <v>22</v>
      </c>
      <c r="C21" s="53" t="s">
        <v>104</v>
      </c>
      <c r="D21" s="53"/>
      <c r="E21" s="53"/>
      <c r="F21" s="53"/>
    </row>
    <row r="22" spans="2:6" x14ac:dyDescent="0.3">
      <c r="B22" s="13" t="s">
        <v>24</v>
      </c>
      <c r="C22" s="53"/>
      <c r="D22" s="53"/>
      <c r="E22" s="53"/>
      <c r="F22" s="53"/>
    </row>
  </sheetData>
  <mergeCells count="17">
    <mergeCell ref="B10:C10"/>
    <mergeCell ref="D10:E10"/>
    <mergeCell ref="B11:C11"/>
    <mergeCell ref="D11:E11"/>
    <mergeCell ref="B12:C12"/>
    <mergeCell ref="B4:J4"/>
    <mergeCell ref="B8:C8"/>
    <mergeCell ref="D8:E8"/>
    <mergeCell ref="B9:C9"/>
    <mergeCell ref="D9:E9"/>
    <mergeCell ref="B7:C7"/>
    <mergeCell ref="D7:E7"/>
    <mergeCell ref="D12:E12"/>
    <mergeCell ref="C22:F22"/>
    <mergeCell ref="C21:F21"/>
    <mergeCell ref="B13:C13"/>
    <mergeCell ref="D13:E13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443"/>
  <sheetViews>
    <sheetView tabSelected="1" zoomScale="94" zoomScaleNormal="100" workbookViewId="0">
      <selection activeCell="O11" sqref="O11"/>
    </sheetView>
  </sheetViews>
  <sheetFormatPr baseColWidth="10" defaultColWidth="20.42578125" defaultRowHeight="14.25" customHeight="1" x14ac:dyDescent="0.2"/>
  <cols>
    <col min="1" max="1" width="9.85546875" style="2" customWidth="1"/>
    <col min="2" max="2" width="8.7109375" style="2" bestFit="1" customWidth="1"/>
    <col min="3" max="3" width="8.85546875" style="2" bestFit="1" customWidth="1"/>
    <col min="4" max="4" width="11.140625" style="2" bestFit="1" customWidth="1"/>
    <col min="5" max="5" width="13" style="2" customWidth="1"/>
    <col min="6" max="6" width="12.85546875" style="2" customWidth="1"/>
    <col min="7" max="7" width="8.85546875" style="2" bestFit="1" customWidth="1"/>
    <col min="8" max="12" width="5" style="2" customWidth="1"/>
    <col min="13" max="13" width="9.28515625" style="3" customWidth="1"/>
    <col min="14" max="14" width="5.42578125" style="2" customWidth="1"/>
    <col min="15" max="16384" width="20.42578125" style="2"/>
  </cols>
  <sheetData>
    <row r="1" spans="1:13" customFormat="1" ht="15" x14ac:dyDescent="0.25"/>
    <row r="2" spans="1:13" customFormat="1" ht="16.5" x14ac:dyDescent="0.25">
      <c r="A2" s="65" t="str">
        <f>"PUNTOS DE CONTROL DE LA UNIDAD DE NEGOCIO ("&amp;A7&amp;" - "&amp;C7&amp;")"</f>
        <v>PUNTOS DE CONTROL DE LA UNIDAD DE NEGOCIO (UN02 - ESTIVAL)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customFormat="1" ht="15" x14ac:dyDescent="0.25"/>
    <row r="4" spans="1:13" s="8" customFormat="1" ht="15" x14ac:dyDescent="0.25">
      <c r="A4" s="8" t="s">
        <v>31</v>
      </c>
    </row>
    <row r="5" spans="1:13" customFormat="1" ht="15" x14ac:dyDescent="0.25"/>
    <row r="6" spans="1:13" customFormat="1" ht="15" x14ac:dyDescent="0.25">
      <c r="A6" s="66" t="s">
        <v>13</v>
      </c>
      <c r="B6" s="67"/>
      <c r="C6" s="68" t="s">
        <v>28</v>
      </c>
      <c r="D6" s="68"/>
      <c r="E6" s="68"/>
      <c r="F6" s="69" t="s">
        <v>34</v>
      </c>
      <c r="G6" s="69" t="s">
        <v>23</v>
      </c>
      <c r="H6" s="68" t="s">
        <v>35</v>
      </c>
      <c r="I6" s="68"/>
      <c r="J6" s="68"/>
      <c r="K6" s="68"/>
      <c r="L6" s="68"/>
    </row>
    <row r="7" spans="1:13" customFormat="1" ht="15" x14ac:dyDescent="0.25">
      <c r="A7" s="58" t="str">
        <f>+TAPA!D11</f>
        <v>UN02</v>
      </c>
      <c r="B7" s="59"/>
      <c r="C7" s="60" t="str">
        <f>+TAPA!B16</f>
        <v>ESTIVAL</v>
      </c>
      <c r="D7" s="60"/>
      <c r="E7" s="60"/>
      <c r="F7" s="61">
        <f>+TAPA!C16</f>
        <v>44228</v>
      </c>
      <c r="G7" s="61"/>
      <c r="H7" s="62">
        <f>+TAPA!D16</f>
        <v>44255</v>
      </c>
      <c r="I7" s="63"/>
      <c r="J7" s="63"/>
      <c r="K7" s="63"/>
      <c r="L7" s="64"/>
    </row>
    <row r="8" spans="1:13" customFormat="1" ht="15" x14ac:dyDescent="0.25"/>
    <row r="9" spans="1:13" s="8" customFormat="1" ht="15" x14ac:dyDescent="0.25">
      <c r="A9" s="8" t="s">
        <v>29</v>
      </c>
    </row>
    <row r="10" spans="1:13" ht="14.25" customHeight="1" x14ac:dyDescent="0.2">
      <c r="L10" s="3"/>
      <c r="M10" s="2"/>
    </row>
    <row r="11" spans="1:13" s="1" customFormat="1" ht="83.25" x14ac:dyDescent="0.2">
      <c r="A11" s="4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 t="s">
        <v>7</v>
      </c>
      <c r="I11" s="5" t="s">
        <v>8</v>
      </c>
      <c r="J11" s="5" t="s">
        <v>9</v>
      </c>
      <c r="K11" s="5" t="s">
        <v>10</v>
      </c>
      <c r="L11" s="5" t="s">
        <v>11</v>
      </c>
      <c r="M11" s="6" t="s">
        <v>12</v>
      </c>
    </row>
    <row r="12" spans="1:13" ht="14.25" customHeight="1" x14ac:dyDescent="0.2">
      <c r="A12" s="28" t="s">
        <v>40</v>
      </c>
      <c r="B12" s="29" t="s">
        <v>41</v>
      </c>
      <c r="C12" s="30">
        <v>0</v>
      </c>
      <c r="D12" s="30">
        <v>1</v>
      </c>
      <c r="E12" s="31">
        <v>-71.487430000000003</v>
      </c>
      <c r="F12" s="31">
        <v>-33.007542999999998</v>
      </c>
      <c r="G12" s="32">
        <v>279.27</v>
      </c>
      <c r="H12" s="33">
        <v>1</v>
      </c>
      <c r="I12" s="33">
        <v>1</v>
      </c>
      <c r="J12" s="33">
        <v>1</v>
      </c>
      <c r="K12" s="32">
        <v>0.9</v>
      </c>
      <c r="L12" s="33">
        <v>1</v>
      </c>
      <c r="M12" s="34"/>
    </row>
    <row r="13" spans="1:13" ht="14.25" customHeight="1" x14ac:dyDescent="0.2">
      <c r="A13" s="28" t="s">
        <v>40</v>
      </c>
      <c r="B13" s="29" t="s">
        <v>41</v>
      </c>
      <c r="C13" s="30">
        <v>0</v>
      </c>
      <c r="D13" s="30">
        <v>2</v>
      </c>
      <c r="E13" s="31">
        <v>-71.490283000000005</v>
      </c>
      <c r="F13" s="31">
        <v>-33.004987</v>
      </c>
      <c r="G13" s="32">
        <v>704.72</v>
      </c>
      <c r="H13" s="33">
        <v>1</v>
      </c>
      <c r="I13" s="33">
        <v>1</v>
      </c>
      <c r="J13" s="33">
        <v>0</v>
      </c>
      <c r="K13" s="32">
        <v>0.05</v>
      </c>
      <c r="L13" s="33">
        <v>1</v>
      </c>
      <c r="M13" s="34"/>
    </row>
    <row r="14" spans="1:13" ht="14.25" customHeight="1" x14ac:dyDescent="0.2">
      <c r="A14" s="28" t="s">
        <v>40</v>
      </c>
      <c r="B14" s="29" t="s">
        <v>41</v>
      </c>
      <c r="C14" s="30">
        <v>0</v>
      </c>
      <c r="D14" s="30">
        <v>3</v>
      </c>
      <c r="E14" s="31">
        <v>-71.492361000000002</v>
      </c>
      <c r="F14" s="31">
        <v>-33.000402999999999</v>
      </c>
      <c r="G14" s="32">
        <v>1424.31</v>
      </c>
      <c r="H14" s="33">
        <v>1</v>
      </c>
      <c r="I14" s="33">
        <v>0</v>
      </c>
      <c r="J14" s="33">
        <v>0</v>
      </c>
      <c r="K14" s="32">
        <v>0</v>
      </c>
      <c r="L14" s="33">
        <v>1</v>
      </c>
      <c r="M14" s="34"/>
    </row>
    <row r="15" spans="1:13" ht="14.25" customHeight="1" x14ac:dyDescent="0.2">
      <c r="A15" s="28" t="s">
        <v>40</v>
      </c>
      <c r="B15" s="29" t="s">
        <v>41</v>
      </c>
      <c r="C15" s="30">
        <v>0</v>
      </c>
      <c r="D15" s="30">
        <v>4</v>
      </c>
      <c r="E15" s="31">
        <v>-71.496444999999994</v>
      </c>
      <c r="F15" s="31">
        <v>-32.998558000000003</v>
      </c>
      <c r="G15" s="32">
        <v>2075.6999999999998</v>
      </c>
      <c r="H15" s="33">
        <v>1</v>
      </c>
      <c r="I15" s="33">
        <v>0</v>
      </c>
      <c r="J15" s="33">
        <v>0</v>
      </c>
      <c r="K15" s="32">
        <v>0</v>
      </c>
      <c r="L15" s="33">
        <v>1</v>
      </c>
      <c r="M15" s="34"/>
    </row>
    <row r="16" spans="1:13" ht="14.25" customHeight="1" x14ac:dyDescent="0.2">
      <c r="A16" s="28" t="s">
        <v>40</v>
      </c>
      <c r="B16" s="29" t="s">
        <v>41</v>
      </c>
      <c r="C16" s="30">
        <v>0</v>
      </c>
      <c r="D16" s="30">
        <v>5</v>
      </c>
      <c r="E16" s="31">
        <v>-71.498431999999994</v>
      </c>
      <c r="F16" s="31">
        <v>-33.002443999999997</v>
      </c>
      <c r="G16" s="32">
        <v>2704.32</v>
      </c>
      <c r="H16" s="33">
        <v>1</v>
      </c>
      <c r="I16" s="33">
        <v>0</v>
      </c>
      <c r="J16" s="33">
        <v>0</v>
      </c>
      <c r="K16" s="32">
        <v>0</v>
      </c>
      <c r="L16" s="33">
        <v>1</v>
      </c>
      <c r="M16" s="34"/>
    </row>
    <row r="17" spans="1:13" ht="14.25" customHeight="1" x14ac:dyDescent="0.2">
      <c r="A17" s="28" t="s">
        <v>40</v>
      </c>
      <c r="B17" s="29" t="s">
        <v>41</v>
      </c>
      <c r="C17" s="30">
        <v>0</v>
      </c>
      <c r="D17" s="30">
        <v>6</v>
      </c>
      <c r="E17" s="31">
        <v>-71.499065999999999</v>
      </c>
      <c r="F17" s="31">
        <v>-33.007770999999998</v>
      </c>
      <c r="G17" s="32">
        <v>3546.61</v>
      </c>
      <c r="H17" s="33">
        <v>1</v>
      </c>
      <c r="I17" s="33">
        <v>0</v>
      </c>
      <c r="J17" s="33">
        <v>0</v>
      </c>
      <c r="K17" s="32">
        <v>0</v>
      </c>
      <c r="L17" s="33">
        <v>1</v>
      </c>
      <c r="M17" s="34"/>
    </row>
    <row r="18" spans="1:13" ht="14.25" customHeight="1" x14ac:dyDescent="0.2">
      <c r="A18" s="28" t="s">
        <v>40</v>
      </c>
      <c r="B18" s="29" t="s">
        <v>41</v>
      </c>
      <c r="C18" s="30">
        <v>0</v>
      </c>
      <c r="D18" s="30">
        <v>7</v>
      </c>
      <c r="E18" s="31">
        <v>-71.505911999999995</v>
      </c>
      <c r="F18" s="31">
        <v>-33.003585999999999</v>
      </c>
      <c r="G18" s="32">
        <v>4498.46</v>
      </c>
      <c r="H18" s="33">
        <v>1</v>
      </c>
      <c r="I18" s="33">
        <v>0</v>
      </c>
      <c r="J18" s="33">
        <v>0</v>
      </c>
      <c r="K18" s="32">
        <v>0</v>
      </c>
      <c r="L18" s="33">
        <v>1</v>
      </c>
      <c r="M18" s="34"/>
    </row>
    <row r="19" spans="1:13" ht="14.25" customHeight="1" x14ac:dyDescent="0.2">
      <c r="A19" s="28" t="s">
        <v>40</v>
      </c>
      <c r="B19" s="29" t="s">
        <v>41</v>
      </c>
      <c r="C19" s="30">
        <v>0</v>
      </c>
      <c r="D19" s="30">
        <v>8</v>
      </c>
      <c r="E19" s="31">
        <v>-71.505654000000007</v>
      </c>
      <c r="F19" s="31">
        <v>-33.008974000000002</v>
      </c>
      <c r="G19" s="32">
        <v>6296.34</v>
      </c>
      <c r="H19" s="33">
        <v>1</v>
      </c>
      <c r="I19" s="33">
        <v>0</v>
      </c>
      <c r="J19" s="33">
        <v>0</v>
      </c>
      <c r="K19" s="32">
        <v>0</v>
      </c>
      <c r="L19" s="33">
        <v>1</v>
      </c>
      <c r="M19" s="34"/>
    </row>
    <row r="20" spans="1:13" ht="14.25" customHeight="1" x14ac:dyDescent="0.2">
      <c r="A20" s="28" t="s">
        <v>40</v>
      </c>
      <c r="B20" s="29" t="s">
        <v>41</v>
      </c>
      <c r="C20" s="30">
        <v>0</v>
      </c>
      <c r="D20" s="30">
        <v>9</v>
      </c>
      <c r="E20" s="31">
        <v>-71.507544999999993</v>
      </c>
      <c r="F20" s="31">
        <v>-33.023428000000003</v>
      </c>
      <c r="G20" s="32">
        <v>8411.06</v>
      </c>
      <c r="H20" s="33">
        <v>1</v>
      </c>
      <c r="I20" s="33">
        <v>0</v>
      </c>
      <c r="J20" s="33">
        <v>0</v>
      </c>
      <c r="K20" s="32">
        <v>0</v>
      </c>
      <c r="L20" s="33">
        <v>1</v>
      </c>
      <c r="M20" s="34"/>
    </row>
    <row r="21" spans="1:13" ht="14.25" customHeight="1" x14ac:dyDescent="0.2">
      <c r="A21" s="28" t="s">
        <v>40</v>
      </c>
      <c r="B21" s="29" t="s">
        <v>41</v>
      </c>
      <c r="C21" s="30">
        <v>0</v>
      </c>
      <c r="D21" s="30">
        <v>10</v>
      </c>
      <c r="E21" s="31">
        <v>-71.522019999999998</v>
      </c>
      <c r="F21" s="31">
        <v>-33.020986000000001</v>
      </c>
      <c r="G21" s="32">
        <v>9893.75</v>
      </c>
      <c r="H21" s="33">
        <v>1</v>
      </c>
      <c r="I21" s="33">
        <v>0</v>
      </c>
      <c r="J21" s="33">
        <v>0</v>
      </c>
      <c r="K21" s="32">
        <v>0</v>
      </c>
      <c r="L21" s="33">
        <v>1</v>
      </c>
      <c r="M21" s="34"/>
    </row>
    <row r="22" spans="1:13" ht="14.25" customHeight="1" x14ac:dyDescent="0.2">
      <c r="A22" s="28" t="s">
        <v>40</v>
      </c>
      <c r="B22" s="29" t="s">
        <v>41</v>
      </c>
      <c r="C22" s="30">
        <v>0</v>
      </c>
      <c r="D22" s="30">
        <v>11</v>
      </c>
      <c r="E22" s="31">
        <v>-71.528212999999994</v>
      </c>
      <c r="F22" s="31">
        <v>-33.024165000000004</v>
      </c>
      <c r="G22" s="32">
        <v>12215.21</v>
      </c>
      <c r="H22" s="33">
        <v>1</v>
      </c>
      <c r="I22" s="33">
        <v>0</v>
      </c>
      <c r="J22" s="33">
        <v>0</v>
      </c>
      <c r="K22" s="32">
        <v>0</v>
      </c>
      <c r="L22" s="33">
        <v>1</v>
      </c>
      <c r="M22" s="34"/>
    </row>
    <row r="23" spans="1:13" ht="14.25" customHeight="1" x14ac:dyDescent="0.2">
      <c r="A23" s="28" t="s">
        <v>40</v>
      </c>
      <c r="B23" s="29" t="s">
        <v>41</v>
      </c>
      <c r="C23" s="30">
        <v>0</v>
      </c>
      <c r="D23" s="30">
        <v>12</v>
      </c>
      <c r="E23" s="31">
        <v>-71.529884999999993</v>
      </c>
      <c r="F23" s="31">
        <v>-33.030357000000002</v>
      </c>
      <c r="G23" s="32">
        <v>13156.48</v>
      </c>
      <c r="H23" s="33">
        <v>1</v>
      </c>
      <c r="I23" s="33">
        <v>0</v>
      </c>
      <c r="J23" s="33">
        <v>0</v>
      </c>
      <c r="K23" s="32">
        <v>0</v>
      </c>
      <c r="L23" s="33">
        <v>1</v>
      </c>
      <c r="M23" s="34"/>
    </row>
    <row r="24" spans="1:13" ht="14.25" customHeight="1" x14ac:dyDescent="0.2">
      <c r="A24" s="28" t="s">
        <v>40</v>
      </c>
      <c r="B24" s="29" t="s">
        <v>41</v>
      </c>
      <c r="C24" s="30">
        <v>0</v>
      </c>
      <c r="D24" s="30">
        <v>13</v>
      </c>
      <c r="E24" s="31">
        <v>-71.534626000000003</v>
      </c>
      <c r="F24" s="31">
        <v>-33.031182999999999</v>
      </c>
      <c r="G24" s="32">
        <v>13954.48</v>
      </c>
      <c r="H24" s="33">
        <v>1</v>
      </c>
      <c r="I24" s="33">
        <v>0</v>
      </c>
      <c r="J24" s="33">
        <v>0</v>
      </c>
      <c r="K24" s="32">
        <v>0</v>
      </c>
      <c r="L24" s="33">
        <v>1</v>
      </c>
      <c r="M24" s="34"/>
    </row>
    <row r="25" spans="1:13" ht="14.25" customHeight="1" x14ac:dyDescent="0.2">
      <c r="A25" s="28" t="s">
        <v>40</v>
      </c>
      <c r="B25" s="29" t="s">
        <v>41</v>
      </c>
      <c r="C25" s="30">
        <v>0</v>
      </c>
      <c r="D25" s="30">
        <v>14</v>
      </c>
      <c r="E25" s="31">
        <v>-71.540149999999997</v>
      </c>
      <c r="F25" s="31">
        <v>-33.029187999999998</v>
      </c>
      <c r="G25" s="32">
        <v>14523.74</v>
      </c>
      <c r="H25" s="33">
        <v>1</v>
      </c>
      <c r="I25" s="33">
        <v>0</v>
      </c>
      <c r="J25" s="33">
        <v>0</v>
      </c>
      <c r="K25" s="32">
        <v>0</v>
      </c>
      <c r="L25" s="33">
        <v>1</v>
      </c>
      <c r="M25" s="34"/>
    </row>
    <row r="26" spans="1:13" ht="14.25" customHeight="1" x14ac:dyDescent="0.2">
      <c r="A26" s="28" t="s">
        <v>40</v>
      </c>
      <c r="B26" s="29" t="s">
        <v>41</v>
      </c>
      <c r="C26" s="30">
        <v>0</v>
      </c>
      <c r="D26" s="30">
        <v>15</v>
      </c>
      <c r="E26" s="31">
        <v>-71.546914000000001</v>
      </c>
      <c r="F26" s="31">
        <v>-33.027403999999997</v>
      </c>
      <c r="G26" s="32">
        <v>15186.12</v>
      </c>
      <c r="H26" s="33">
        <v>1</v>
      </c>
      <c r="I26" s="33">
        <v>0</v>
      </c>
      <c r="J26" s="33">
        <v>0</v>
      </c>
      <c r="K26" s="32">
        <v>0</v>
      </c>
      <c r="L26" s="33">
        <v>1</v>
      </c>
      <c r="M26" s="34"/>
    </row>
    <row r="27" spans="1:13" ht="14.25" customHeight="1" x14ac:dyDescent="0.2">
      <c r="A27" s="28" t="s">
        <v>40</v>
      </c>
      <c r="B27" s="29" t="s">
        <v>41</v>
      </c>
      <c r="C27" s="30">
        <v>0</v>
      </c>
      <c r="D27" s="30">
        <v>16</v>
      </c>
      <c r="E27" s="31">
        <v>-71.567415999999994</v>
      </c>
      <c r="F27" s="31">
        <v>-33.023710000000001</v>
      </c>
      <c r="G27" s="32">
        <v>17165.650000000001</v>
      </c>
      <c r="H27" s="33">
        <v>1</v>
      </c>
      <c r="I27" s="33">
        <v>0</v>
      </c>
      <c r="J27" s="33">
        <v>0</v>
      </c>
      <c r="K27" s="32">
        <v>0</v>
      </c>
      <c r="L27" s="33">
        <v>1</v>
      </c>
      <c r="M27" s="34"/>
    </row>
    <row r="28" spans="1:13" ht="14.25" customHeight="1" x14ac:dyDescent="0.2">
      <c r="A28" s="28" t="s">
        <v>40</v>
      </c>
      <c r="B28" s="29" t="s">
        <v>41</v>
      </c>
      <c r="C28" s="30">
        <v>0</v>
      </c>
      <c r="D28" s="30">
        <v>17</v>
      </c>
      <c r="E28" s="31">
        <v>-71.590502000000001</v>
      </c>
      <c r="F28" s="31">
        <v>-33.032727999999999</v>
      </c>
      <c r="G28" s="32">
        <v>19907.27</v>
      </c>
      <c r="H28" s="33">
        <v>1</v>
      </c>
      <c r="I28" s="33">
        <v>0</v>
      </c>
      <c r="J28" s="33">
        <v>0</v>
      </c>
      <c r="K28" s="32">
        <v>0</v>
      </c>
      <c r="L28" s="33">
        <v>1</v>
      </c>
      <c r="M28" s="34"/>
    </row>
    <row r="29" spans="1:13" ht="14.25" customHeight="1" x14ac:dyDescent="0.2">
      <c r="A29" s="28" t="s">
        <v>40</v>
      </c>
      <c r="B29" s="29" t="s">
        <v>41</v>
      </c>
      <c r="C29" s="30">
        <v>0</v>
      </c>
      <c r="D29" s="30">
        <v>18</v>
      </c>
      <c r="E29" s="31">
        <v>-71.612665000000007</v>
      </c>
      <c r="F29" s="31">
        <v>-33.044111999999998</v>
      </c>
      <c r="G29" s="32">
        <v>22557.360000000001</v>
      </c>
      <c r="H29" s="33">
        <v>1</v>
      </c>
      <c r="I29" s="33">
        <v>0</v>
      </c>
      <c r="J29" s="33">
        <v>0</v>
      </c>
      <c r="K29" s="32">
        <v>0</v>
      </c>
      <c r="L29" s="33">
        <v>1</v>
      </c>
      <c r="M29" s="34"/>
    </row>
    <row r="30" spans="1:13" ht="14.25" customHeight="1" x14ac:dyDescent="0.2">
      <c r="A30" s="28" t="s">
        <v>40</v>
      </c>
      <c r="B30" s="29" t="s">
        <v>41</v>
      </c>
      <c r="C30" s="30">
        <v>0</v>
      </c>
      <c r="D30" s="30">
        <v>19</v>
      </c>
      <c r="E30" s="31">
        <v>-71.628960000000006</v>
      </c>
      <c r="F30" s="31">
        <v>-33.036237</v>
      </c>
      <c r="G30" s="32">
        <v>24444.3</v>
      </c>
      <c r="H30" s="33">
        <v>1</v>
      </c>
      <c r="I30" s="33">
        <v>1</v>
      </c>
      <c r="J30" s="33">
        <v>0</v>
      </c>
      <c r="K30" s="32">
        <v>0.05</v>
      </c>
      <c r="L30" s="33">
        <v>1</v>
      </c>
      <c r="M30" s="34"/>
    </row>
    <row r="31" spans="1:13" ht="14.25" customHeight="1" x14ac:dyDescent="0.2">
      <c r="A31" s="28" t="s">
        <v>40</v>
      </c>
      <c r="B31" s="29" t="s">
        <v>41</v>
      </c>
      <c r="C31" s="30">
        <v>1</v>
      </c>
      <c r="D31" s="30">
        <v>1</v>
      </c>
      <c r="E31" s="31">
        <v>-71.629248000000004</v>
      </c>
      <c r="F31" s="31">
        <v>-33.035311</v>
      </c>
      <c r="G31" s="32">
        <v>182.52</v>
      </c>
      <c r="H31" s="33">
        <v>1</v>
      </c>
      <c r="I31" s="33">
        <v>1</v>
      </c>
      <c r="J31" s="40">
        <v>1</v>
      </c>
      <c r="K31" s="32">
        <v>0.9</v>
      </c>
      <c r="L31" s="33">
        <v>1</v>
      </c>
      <c r="M31" s="34"/>
    </row>
    <row r="32" spans="1:13" ht="14.25" customHeight="1" x14ac:dyDescent="0.2">
      <c r="A32" s="28" t="s">
        <v>40</v>
      </c>
      <c r="B32" s="29" t="s">
        <v>41</v>
      </c>
      <c r="C32" s="30">
        <v>1</v>
      </c>
      <c r="D32" s="30">
        <v>2</v>
      </c>
      <c r="E32" s="31">
        <v>-71.612558000000007</v>
      </c>
      <c r="F32" s="31">
        <v>-33.044213999999997</v>
      </c>
      <c r="G32" s="32">
        <v>2201.79</v>
      </c>
      <c r="H32" s="33">
        <v>1</v>
      </c>
      <c r="I32" s="33">
        <v>1</v>
      </c>
      <c r="J32" s="33">
        <v>0</v>
      </c>
      <c r="K32" s="32">
        <v>0.05</v>
      </c>
      <c r="L32" s="33">
        <v>1</v>
      </c>
      <c r="M32" s="34"/>
    </row>
    <row r="33" spans="1:13" ht="14.25" customHeight="1" x14ac:dyDescent="0.2">
      <c r="A33" s="28" t="s">
        <v>40</v>
      </c>
      <c r="B33" s="29" t="s">
        <v>41</v>
      </c>
      <c r="C33" s="30">
        <v>1</v>
      </c>
      <c r="D33" s="30">
        <v>3</v>
      </c>
      <c r="E33" s="31">
        <v>-71.590827000000004</v>
      </c>
      <c r="F33" s="31">
        <v>-33.032969000000001</v>
      </c>
      <c r="G33" s="32">
        <v>5030.96</v>
      </c>
      <c r="H33" s="33">
        <v>1</v>
      </c>
      <c r="I33" s="33">
        <v>0</v>
      </c>
      <c r="J33" s="33">
        <v>0</v>
      </c>
      <c r="K33" s="32">
        <v>0</v>
      </c>
      <c r="L33" s="33">
        <v>1</v>
      </c>
      <c r="M33" s="34"/>
    </row>
    <row r="34" spans="1:13" ht="14.25" customHeight="1" x14ac:dyDescent="0.2">
      <c r="A34" s="28" t="s">
        <v>40</v>
      </c>
      <c r="B34" s="29" t="s">
        <v>41</v>
      </c>
      <c r="C34" s="30">
        <v>1</v>
      </c>
      <c r="D34" s="30">
        <v>4</v>
      </c>
      <c r="E34" s="31">
        <v>-71.567155999999997</v>
      </c>
      <c r="F34" s="31">
        <v>-33.024017999999998</v>
      </c>
      <c r="G34" s="32">
        <v>7803.38</v>
      </c>
      <c r="H34" s="33">
        <v>1</v>
      </c>
      <c r="I34" s="33">
        <v>0</v>
      </c>
      <c r="J34" s="33">
        <v>0</v>
      </c>
      <c r="K34" s="32">
        <v>0</v>
      </c>
      <c r="L34" s="33">
        <v>1</v>
      </c>
      <c r="M34" s="34"/>
    </row>
    <row r="35" spans="1:13" ht="14.25" customHeight="1" x14ac:dyDescent="0.2">
      <c r="A35" s="28" t="s">
        <v>40</v>
      </c>
      <c r="B35" s="29" t="s">
        <v>41</v>
      </c>
      <c r="C35" s="30">
        <v>1</v>
      </c>
      <c r="D35" s="30">
        <v>5</v>
      </c>
      <c r="E35" s="31">
        <v>-71.546985000000006</v>
      </c>
      <c r="F35" s="31">
        <v>-33.027569999999997</v>
      </c>
      <c r="G35" s="32">
        <v>9731.34</v>
      </c>
      <c r="H35" s="33">
        <v>1</v>
      </c>
      <c r="I35" s="33">
        <v>0</v>
      </c>
      <c r="J35" s="33">
        <v>0</v>
      </c>
      <c r="K35" s="32">
        <v>0</v>
      </c>
      <c r="L35" s="33">
        <v>1</v>
      </c>
      <c r="M35" s="34"/>
    </row>
    <row r="36" spans="1:13" ht="14.25" customHeight="1" x14ac:dyDescent="0.2">
      <c r="A36" s="28" t="s">
        <v>40</v>
      </c>
      <c r="B36" s="29" t="s">
        <v>41</v>
      </c>
      <c r="C36" s="30">
        <v>1</v>
      </c>
      <c r="D36" s="30">
        <v>6</v>
      </c>
      <c r="E36" s="31">
        <v>-71.540125000000003</v>
      </c>
      <c r="F36" s="31">
        <v>-33.029389999999999</v>
      </c>
      <c r="G36" s="32">
        <v>10403.35</v>
      </c>
      <c r="H36" s="33">
        <v>1</v>
      </c>
      <c r="I36" s="33">
        <v>0</v>
      </c>
      <c r="J36" s="33">
        <v>0</v>
      </c>
      <c r="K36" s="32">
        <v>0</v>
      </c>
      <c r="L36" s="33">
        <v>1</v>
      </c>
      <c r="M36" s="34"/>
    </row>
    <row r="37" spans="1:13" ht="14.25" customHeight="1" x14ac:dyDescent="0.2">
      <c r="A37" s="28" t="s">
        <v>40</v>
      </c>
      <c r="B37" s="29" t="s">
        <v>41</v>
      </c>
      <c r="C37" s="30">
        <v>1</v>
      </c>
      <c r="D37" s="30">
        <v>7</v>
      </c>
      <c r="E37" s="31">
        <v>-71.534717000000001</v>
      </c>
      <c r="F37" s="31">
        <v>-33.031471000000003</v>
      </c>
      <c r="G37" s="32">
        <v>10968.12</v>
      </c>
      <c r="H37" s="33">
        <v>1</v>
      </c>
      <c r="I37" s="33">
        <v>0</v>
      </c>
      <c r="J37" s="33">
        <v>0</v>
      </c>
      <c r="K37" s="32">
        <v>0</v>
      </c>
      <c r="L37" s="33">
        <v>1</v>
      </c>
      <c r="M37" s="34"/>
    </row>
    <row r="38" spans="1:13" ht="14.25" customHeight="1" x14ac:dyDescent="0.2">
      <c r="A38" s="28" t="s">
        <v>40</v>
      </c>
      <c r="B38" s="29" t="s">
        <v>41</v>
      </c>
      <c r="C38" s="30">
        <v>1</v>
      </c>
      <c r="D38" s="30">
        <v>8</v>
      </c>
      <c r="E38" s="31">
        <v>-71.529853000000003</v>
      </c>
      <c r="F38" s="31">
        <v>-33.030323000000003</v>
      </c>
      <c r="G38" s="32">
        <v>11917.01</v>
      </c>
      <c r="H38" s="33">
        <v>1</v>
      </c>
      <c r="I38" s="33">
        <v>0</v>
      </c>
      <c r="J38" s="33">
        <v>0</v>
      </c>
      <c r="K38" s="32">
        <v>0</v>
      </c>
      <c r="L38" s="33">
        <v>1</v>
      </c>
      <c r="M38" s="34"/>
    </row>
    <row r="39" spans="1:13" ht="14.25" customHeight="1" x14ac:dyDescent="0.2">
      <c r="A39" s="28" t="s">
        <v>40</v>
      </c>
      <c r="B39" s="29" t="s">
        <v>41</v>
      </c>
      <c r="C39" s="30">
        <v>1</v>
      </c>
      <c r="D39" s="30">
        <v>9</v>
      </c>
      <c r="E39" s="31">
        <v>-71.528177999999997</v>
      </c>
      <c r="F39" s="31">
        <v>-33.024172999999998</v>
      </c>
      <c r="G39" s="32">
        <v>12856.86</v>
      </c>
      <c r="H39" s="33">
        <v>1</v>
      </c>
      <c r="I39" s="33">
        <v>0</v>
      </c>
      <c r="J39" s="33">
        <v>0</v>
      </c>
      <c r="K39" s="32">
        <v>0</v>
      </c>
      <c r="L39" s="33">
        <v>1</v>
      </c>
      <c r="M39" s="34"/>
    </row>
    <row r="40" spans="1:13" ht="14.25" customHeight="1" x14ac:dyDescent="0.2">
      <c r="A40" s="28" t="s">
        <v>40</v>
      </c>
      <c r="B40" s="29" t="s">
        <v>41</v>
      </c>
      <c r="C40" s="30">
        <v>1</v>
      </c>
      <c r="D40" s="30">
        <v>10</v>
      </c>
      <c r="E40" s="31">
        <v>-71.521986999999996</v>
      </c>
      <c r="F40" s="31">
        <v>-33.020954000000003</v>
      </c>
      <c r="G40" s="32">
        <v>15179.63</v>
      </c>
      <c r="H40" s="33">
        <v>1</v>
      </c>
      <c r="I40" s="33">
        <v>0</v>
      </c>
      <c r="J40" s="33">
        <v>0</v>
      </c>
      <c r="K40" s="32">
        <v>0</v>
      </c>
      <c r="L40" s="33">
        <v>1</v>
      </c>
      <c r="M40" s="34"/>
    </row>
    <row r="41" spans="1:13" ht="14.25" customHeight="1" x14ac:dyDescent="0.2">
      <c r="A41" s="28" t="s">
        <v>40</v>
      </c>
      <c r="B41" s="29" t="s">
        <v>41</v>
      </c>
      <c r="C41" s="30">
        <v>1</v>
      </c>
      <c r="D41" s="30">
        <v>11</v>
      </c>
      <c r="E41" s="31">
        <v>-71.507537999999997</v>
      </c>
      <c r="F41" s="31">
        <v>-33.023584</v>
      </c>
      <c r="G41" s="32">
        <v>16652.71</v>
      </c>
      <c r="H41" s="33">
        <v>1</v>
      </c>
      <c r="I41" s="33">
        <v>0</v>
      </c>
      <c r="J41" s="33">
        <v>0</v>
      </c>
      <c r="K41" s="32">
        <v>0</v>
      </c>
      <c r="L41" s="33">
        <v>1</v>
      </c>
      <c r="M41" s="34"/>
    </row>
    <row r="42" spans="1:13" ht="14.25" customHeight="1" x14ac:dyDescent="0.2">
      <c r="A42" s="28" t="s">
        <v>40</v>
      </c>
      <c r="B42" s="29" t="s">
        <v>41</v>
      </c>
      <c r="C42" s="30">
        <v>1</v>
      </c>
      <c r="D42" s="30">
        <v>12</v>
      </c>
      <c r="E42" s="31">
        <v>-71.505921000000001</v>
      </c>
      <c r="F42" s="31">
        <v>-33.003576000000002</v>
      </c>
      <c r="G42" s="32">
        <v>20528.02</v>
      </c>
      <c r="H42" s="33">
        <v>1</v>
      </c>
      <c r="I42" s="33">
        <v>0</v>
      </c>
      <c r="J42" s="33">
        <v>0</v>
      </c>
      <c r="K42" s="32">
        <v>0</v>
      </c>
      <c r="L42" s="33">
        <v>1</v>
      </c>
      <c r="M42" s="34"/>
    </row>
    <row r="43" spans="1:13" ht="14.25" customHeight="1" x14ac:dyDescent="0.2">
      <c r="A43" s="28" t="s">
        <v>40</v>
      </c>
      <c r="B43" s="29" t="s">
        <v>41</v>
      </c>
      <c r="C43" s="30">
        <v>1</v>
      </c>
      <c r="D43" s="30">
        <v>13</v>
      </c>
      <c r="E43" s="31">
        <v>-71.499043</v>
      </c>
      <c r="F43" s="31">
        <v>-33.007755000000003</v>
      </c>
      <c r="G43" s="32">
        <v>21484.04</v>
      </c>
      <c r="H43" s="33">
        <v>1</v>
      </c>
      <c r="I43" s="33">
        <v>0</v>
      </c>
      <c r="J43" s="33">
        <v>0</v>
      </c>
      <c r="K43" s="32">
        <v>0</v>
      </c>
      <c r="L43" s="33">
        <v>1</v>
      </c>
      <c r="M43" s="34"/>
    </row>
    <row r="44" spans="1:13" ht="14.25" customHeight="1" x14ac:dyDescent="0.2">
      <c r="A44" s="28" t="s">
        <v>40</v>
      </c>
      <c r="B44" s="29" t="s">
        <v>41</v>
      </c>
      <c r="C44" s="30">
        <v>1</v>
      </c>
      <c r="D44" s="30">
        <v>14</v>
      </c>
      <c r="E44" s="31">
        <v>-71.497159999999994</v>
      </c>
      <c r="F44" s="31">
        <v>-33.005096000000002</v>
      </c>
      <c r="G44" s="32">
        <v>21919.200000000001</v>
      </c>
      <c r="H44" s="33">
        <v>1</v>
      </c>
      <c r="I44" s="33">
        <v>0</v>
      </c>
      <c r="J44" s="33">
        <v>0</v>
      </c>
      <c r="K44" s="32">
        <v>0</v>
      </c>
      <c r="L44" s="33">
        <v>1</v>
      </c>
      <c r="M44" s="34"/>
    </row>
    <row r="45" spans="1:13" ht="14.25" customHeight="1" x14ac:dyDescent="0.2">
      <c r="A45" s="28" t="s">
        <v>40</v>
      </c>
      <c r="B45" s="29" t="s">
        <v>41</v>
      </c>
      <c r="C45" s="30">
        <v>1</v>
      </c>
      <c r="D45" s="30">
        <v>15</v>
      </c>
      <c r="E45" s="31">
        <v>-71.498411000000004</v>
      </c>
      <c r="F45" s="31">
        <v>-33.002429999999997</v>
      </c>
      <c r="G45" s="32">
        <v>22326.05</v>
      </c>
      <c r="H45" s="33">
        <v>1</v>
      </c>
      <c r="I45" s="33">
        <v>0</v>
      </c>
      <c r="J45" s="33">
        <v>0</v>
      </c>
      <c r="K45" s="32">
        <v>0</v>
      </c>
      <c r="L45" s="33">
        <v>1</v>
      </c>
      <c r="M45" s="34"/>
    </row>
    <row r="46" spans="1:13" ht="14.25" customHeight="1" x14ac:dyDescent="0.2">
      <c r="A46" s="28" t="s">
        <v>40</v>
      </c>
      <c r="B46" s="29" t="s">
        <v>41</v>
      </c>
      <c r="C46" s="30">
        <v>1</v>
      </c>
      <c r="D46" s="30">
        <v>16</v>
      </c>
      <c r="E46" s="31">
        <v>-71.496350000000007</v>
      </c>
      <c r="F46" s="31">
        <v>-32.998491000000001</v>
      </c>
      <c r="G46" s="32">
        <v>22963.26</v>
      </c>
      <c r="H46" s="33">
        <v>1</v>
      </c>
      <c r="I46" s="33">
        <v>0</v>
      </c>
      <c r="J46" s="33">
        <v>0</v>
      </c>
      <c r="K46" s="32">
        <v>0</v>
      </c>
      <c r="L46" s="33">
        <v>1</v>
      </c>
      <c r="M46" s="34"/>
    </row>
    <row r="47" spans="1:13" ht="14.25" customHeight="1" x14ac:dyDescent="0.2">
      <c r="A47" s="28" t="s">
        <v>40</v>
      </c>
      <c r="B47" s="29" t="s">
        <v>41</v>
      </c>
      <c r="C47" s="30">
        <v>1</v>
      </c>
      <c r="D47" s="30">
        <v>17</v>
      </c>
      <c r="E47" s="31">
        <v>-71.492366000000004</v>
      </c>
      <c r="F47" s="31">
        <v>-33.000444999999999</v>
      </c>
      <c r="G47" s="32">
        <v>23581.93</v>
      </c>
      <c r="H47" s="33">
        <v>1</v>
      </c>
      <c r="I47" s="33">
        <v>0</v>
      </c>
      <c r="J47" s="33">
        <v>0</v>
      </c>
      <c r="K47" s="32">
        <v>0</v>
      </c>
      <c r="L47" s="33">
        <v>1</v>
      </c>
      <c r="M47" s="34"/>
    </row>
    <row r="48" spans="1:13" ht="14.25" customHeight="1" x14ac:dyDescent="0.2">
      <c r="A48" s="28" t="s">
        <v>40</v>
      </c>
      <c r="B48" s="29" t="s">
        <v>41</v>
      </c>
      <c r="C48" s="30">
        <v>1</v>
      </c>
      <c r="D48" s="30">
        <v>18</v>
      </c>
      <c r="E48" s="31">
        <v>-71.490289000000004</v>
      </c>
      <c r="F48" s="31">
        <v>-33.004981999999998</v>
      </c>
      <c r="G48" s="32">
        <v>24296.06</v>
      </c>
      <c r="H48" s="33">
        <v>1</v>
      </c>
      <c r="I48" s="33">
        <v>0</v>
      </c>
      <c r="J48" s="33">
        <v>0</v>
      </c>
      <c r="K48" s="32">
        <v>0</v>
      </c>
      <c r="L48" s="33">
        <v>1</v>
      </c>
      <c r="M48" s="34"/>
    </row>
    <row r="49" spans="1:13" ht="14.25" customHeight="1" x14ac:dyDescent="0.2">
      <c r="A49" s="28" t="s">
        <v>40</v>
      </c>
      <c r="B49" s="29" t="s">
        <v>41</v>
      </c>
      <c r="C49" s="30">
        <v>1</v>
      </c>
      <c r="D49" s="30">
        <v>19</v>
      </c>
      <c r="E49" s="31">
        <v>-71.487485000000007</v>
      </c>
      <c r="F49" s="31">
        <v>-33.007499000000003</v>
      </c>
      <c r="G49" s="32">
        <v>24715.21</v>
      </c>
      <c r="H49" s="33">
        <v>1</v>
      </c>
      <c r="I49" s="33">
        <v>1</v>
      </c>
      <c r="J49" s="33">
        <v>0</v>
      </c>
      <c r="K49" s="32">
        <v>0.05</v>
      </c>
      <c r="L49" s="33">
        <v>1</v>
      </c>
      <c r="M49" s="34"/>
    </row>
    <row r="50" spans="1:13" ht="14.25" customHeight="1" x14ac:dyDescent="0.2">
      <c r="A50" s="28" t="s">
        <v>40</v>
      </c>
      <c r="B50" s="29" t="s">
        <v>42</v>
      </c>
      <c r="C50" s="30">
        <v>0</v>
      </c>
      <c r="D50" s="30">
        <v>1</v>
      </c>
      <c r="E50" s="31">
        <v>-71.477885000000001</v>
      </c>
      <c r="F50" s="31">
        <v>-32.998195000000003</v>
      </c>
      <c r="G50" s="32">
        <v>249.07</v>
      </c>
      <c r="H50" s="33">
        <v>1</v>
      </c>
      <c r="I50" s="33">
        <v>1</v>
      </c>
      <c r="J50" s="33">
        <v>1</v>
      </c>
      <c r="K50" s="32">
        <v>0.9</v>
      </c>
      <c r="L50" s="33">
        <v>1</v>
      </c>
      <c r="M50" s="34"/>
    </row>
    <row r="51" spans="1:13" ht="14.25" customHeight="1" x14ac:dyDescent="0.2">
      <c r="A51" s="28" t="s">
        <v>40</v>
      </c>
      <c r="B51" s="29" t="s">
        <v>42</v>
      </c>
      <c r="C51" s="30">
        <v>0</v>
      </c>
      <c r="D51" s="30">
        <v>2</v>
      </c>
      <c r="E51" s="31">
        <v>-71.480975000000001</v>
      </c>
      <c r="F51" s="31">
        <v>-32.999260999999997</v>
      </c>
      <c r="G51" s="32">
        <v>667.57</v>
      </c>
      <c r="H51" s="33">
        <v>1</v>
      </c>
      <c r="I51" s="33">
        <v>1</v>
      </c>
      <c r="J51" s="33">
        <v>0</v>
      </c>
      <c r="K51" s="32">
        <v>0.05</v>
      </c>
      <c r="L51" s="33">
        <v>1</v>
      </c>
      <c r="M51" s="34"/>
    </row>
    <row r="52" spans="1:13" ht="14.25" customHeight="1" x14ac:dyDescent="0.2">
      <c r="A52" s="28" t="s">
        <v>40</v>
      </c>
      <c r="B52" s="29" t="s">
        <v>42</v>
      </c>
      <c r="C52" s="30">
        <v>0</v>
      </c>
      <c r="D52" s="30">
        <v>3</v>
      </c>
      <c r="E52" s="31">
        <v>-71.485791000000006</v>
      </c>
      <c r="F52" s="31">
        <v>-32.994109999999999</v>
      </c>
      <c r="G52" s="32">
        <v>1707.31</v>
      </c>
      <c r="H52" s="33">
        <v>1</v>
      </c>
      <c r="I52" s="33">
        <v>0</v>
      </c>
      <c r="J52" s="33">
        <v>0</v>
      </c>
      <c r="K52" s="32">
        <v>0</v>
      </c>
      <c r="L52" s="33">
        <v>1</v>
      </c>
      <c r="M52" s="34"/>
    </row>
    <row r="53" spans="1:13" ht="14.25" customHeight="1" x14ac:dyDescent="0.2">
      <c r="A53" s="28" t="s">
        <v>40</v>
      </c>
      <c r="B53" s="29" t="s">
        <v>42</v>
      </c>
      <c r="C53" s="30">
        <v>0</v>
      </c>
      <c r="D53" s="30">
        <v>4</v>
      </c>
      <c r="E53" s="31">
        <v>-71.487611999999999</v>
      </c>
      <c r="F53" s="31">
        <v>-32.991627999999999</v>
      </c>
      <c r="G53" s="32">
        <v>2168.35</v>
      </c>
      <c r="H53" s="33">
        <v>1</v>
      </c>
      <c r="I53" s="33">
        <v>0</v>
      </c>
      <c r="J53" s="33">
        <v>0</v>
      </c>
      <c r="K53" s="32">
        <v>0</v>
      </c>
      <c r="L53" s="33">
        <v>1</v>
      </c>
      <c r="M53" s="34"/>
    </row>
    <row r="54" spans="1:13" ht="14.25" customHeight="1" x14ac:dyDescent="0.2">
      <c r="A54" s="28" t="s">
        <v>40</v>
      </c>
      <c r="B54" s="29" t="s">
        <v>42</v>
      </c>
      <c r="C54" s="30">
        <v>0</v>
      </c>
      <c r="D54" s="30">
        <v>5</v>
      </c>
      <c r="E54" s="31">
        <v>-71.496786999999998</v>
      </c>
      <c r="F54" s="31">
        <v>-32.987434</v>
      </c>
      <c r="G54" s="32">
        <v>3327.68</v>
      </c>
      <c r="H54" s="33">
        <v>1</v>
      </c>
      <c r="I54" s="33">
        <v>0</v>
      </c>
      <c r="J54" s="33">
        <v>0</v>
      </c>
      <c r="K54" s="32">
        <v>0</v>
      </c>
      <c r="L54" s="33">
        <v>1</v>
      </c>
      <c r="M54" s="34"/>
    </row>
    <row r="55" spans="1:13" ht="14.25" customHeight="1" x14ac:dyDescent="0.2">
      <c r="A55" s="28" t="s">
        <v>40</v>
      </c>
      <c r="B55" s="29" t="s">
        <v>42</v>
      </c>
      <c r="C55" s="30">
        <v>0</v>
      </c>
      <c r="D55" s="30">
        <v>6</v>
      </c>
      <c r="E55" s="31">
        <v>-71.507208000000006</v>
      </c>
      <c r="F55" s="31">
        <v>-32.987155000000001</v>
      </c>
      <c r="G55" s="32">
        <v>4641.43</v>
      </c>
      <c r="H55" s="33">
        <v>1</v>
      </c>
      <c r="I55" s="33">
        <v>0</v>
      </c>
      <c r="J55" s="33">
        <v>0</v>
      </c>
      <c r="K55" s="32">
        <v>0</v>
      </c>
      <c r="L55" s="33">
        <v>1</v>
      </c>
      <c r="M55" s="34"/>
    </row>
    <row r="56" spans="1:13" ht="14.25" customHeight="1" x14ac:dyDescent="0.2">
      <c r="A56" s="28" t="s">
        <v>40</v>
      </c>
      <c r="B56" s="29" t="s">
        <v>42</v>
      </c>
      <c r="C56" s="30">
        <v>0</v>
      </c>
      <c r="D56" s="30">
        <v>7</v>
      </c>
      <c r="E56" s="31">
        <v>-71.506450999999998</v>
      </c>
      <c r="F56" s="31">
        <v>-32.992928999999997</v>
      </c>
      <c r="G56" s="32">
        <v>5408.51</v>
      </c>
      <c r="H56" s="33">
        <v>1</v>
      </c>
      <c r="I56" s="33">
        <v>0</v>
      </c>
      <c r="J56" s="33">
        <v>0</v>
      </c>
      <c r="K56" s="32">
        <v>0</v>
      </c>
      <c r="L56" s="33">
        <v>1</v>
      </c>
      <c r="M56" s="34"/>
    </row>
    <row r="57" spans="1:13" ht="14.25" customHeight="1" x14ac:dyDescent="0.2">
      <c r="A57" s="28" t="s">
        <v>40</v>
      </c>
      <c r="B57" s="29" t="s">
        <v>42</v>
      </c>
      <c r="C57" s="30">
        <v>0</v>
      </c>
      <c r="D57" s="30">
        <v>8</v>
      </c>
      <c r="E57" s="31">
        <v>-71.503799999999998</v>
      </c>
      <c r="F57" s="31">
        <v>-32.994959000000001</v>
      </c>
      <c r="G57" s="32">
        <v>5787.86</v>
      </c>
      <c r="H57" s="33">
        <v>1</v>
      </c>
      <c r="I57" s="33">
        <v>0</v>
      </c>
      <c r="J57" s="33">
        <v>0</v>
      </c>
      <c r="K57" s="32">
        <v>0</v>
      </c>
      <c r="L57" s="33">
        <v>1</v>
      </c>
      <c r="M57" s="34"/>
    </row>
    <row r="58" spans="1:13" ht="14.25" customHeight="1" x14ac:dyDescent="0.2">
      <c r="A58" s="28" t="s">
        <v>40</v>
      </c>
      <c r="B58" s="29" t="s">
        <v>42</v>
      </c>
      <c r="C58" s="30">
        <v>0</v>
      </c>
      <c r="D58" s="30">
        <v>9</v>
      </c>
      <c r="E58" s="31">
        <v>-71.507544999999993</v>
      </c>
      <c r="F58" s="31">
        <v>-33.023428000000003</v>
      </c>
      <c r="G58" s="32">
        <v>10511.49</v>
      </c>
      <c r="H58" s="33">
        <v>1</v>
      </c>
      <c r="I58" s="33">
        <v>0</v>
      </c>
      <c r="J58" s="33">
        <v>0</v>
      </c>
      <c r="K58" s="32">
        <v>0</v>
      </c>
      <c r="L58" s="33">
        <v>1</v>
      </c>
      <c r="M58" s="34"/>
    </row>
    <row r="59" spans="1:13" ht="14.25" customHeight="1" x14ac:dyDescent="0.2">
      <c r="A59" s="28" t="s">
        <v>40</v>
      </c>
      <c r="B59" s="29" t="s">
        <v>42</v>
      </c>
      <c r="C59" s="30">
        <v>0</v>
      </c>
      <c r="D59" s="30">
        <v>10</v>
      </c>
      <c r="E59" s="31">
        <v>-71.522019999999998</v>
      </c>
      <c r="F59" s="31">
        <v>-33.020986000000001</v>
      </c>
      <c r="G59" s="32">
        <v>11994.18</v>
      </c>
      <c r="H59" s="33">
        <v>1</v>
      </c>
      <c r="I59" s="33">
        <v>0</v>
      </c>
      <c r="J59" s="33">
        <v>0</v>
      </c>
      <c r="K59" s="32">
        <v>0</v>
      </c>
      <c r="L59" s="33">
        <v>1</v>
      </c>
      <c r="M59" s="34"/>
    </row>
    <row r="60" spans="1:13" ht="14.25" customHeight="1" x14ac:dyDescent="0.2">
      <c r="A60" s="28" t="s">
        <v>40</v>
      </c>
      <c r="B60" s="29" t="s">
        <v>42</v>
      </c>
      <c r="C60" s="30">
        <v>0</v>
      </c>
      <c r="D60" s="30">
        <v>11</v>
      </c>
      <c r="E60" s="31">
        <v>-71.517335000000003</v>
      </c>
      <c r="F60" s="31">
        <v>-33.027293999999998</v>
      </c>
      <c r="G60" s="32">
        <v>13145.97</v>
      </c>
      <c r="H60" s="33">
        <v>1</v>
      </c>
      <c r="I60" s="33">
        <v>0</v>
      </c>
      <c r="J60" s="33">
        <v>0</v>
      </c>
      <c r="K60" s="32">
        <v>0</v>
      </c>
      <c r="L60" s="33">
        <v>1</v>
      </c>
      <c r="M60" s="34"/>
    </row>
    <row r="61" spans="1:13" ht="14.25" customHeight="1" x14ac:dyDescent="0.2">
      <c r="A61" s="28" t="s">
        <v>40</v>
      </c>
      <c r="B61" s="29" t="s">
        <v>42</v>
      </c>
      <c r="C61" s="30">
        <v>0</v>
      </c>
      <c r="D61" s="30">
        <v>12</v>
      </c>
      <c r="E61" s="31">
        <v>-71.528212999999994</v>
      </c>
      <c r="F61" s="31">
        <v>-33.024165000000004</v>
      </c>
      <c r="G61" s="32">
        <v>14315.64</v>
      </c>
      <c r="H61" s="33">
        <v>1</v>
      </c>
      <c r="I61" s="33">
        <v>0</v>
      </c>
      <c r="J61" s="33">
        <v>0</v>
      </c>
      <c r="K61" s="32">
        <v>0</v>
      </c>
      <c r="L61" s="33">
        <v>1</v>
      </c>
      <c r="M61" s="34"/>
    </row>
    <row r="62" spans="1:13" ht="14.25" customHeight="1" x14ac:dyDescent="0.2">
      <c r="A62" s="28" t="s">
        <v>40</v>
      </c>
      <c r="B62" s="29" t="s">
        <v>42</v>
      </c>
      <c r="C62" s="30">
        <v>0</v>
      </c>
      <c r="D62" s="30">
        <v>13</v>
      </c>
      <c r="E62" s="31">
        <v>-71.529927999999998</v>
      </c>
      <c r="F62" s="31">
        <v>-33.030402000000002</v>
      </c>
      <c r="G62" s="32">
        <v>15263.32</v>
      </c>
      <c r="H62" s="33">
        <v>1</v>
      </c>
      <c r="I62" s="33">
        <v>0</v>
      </c>
      <c r="J62" s="33">
        <v>0</v>
      </c>
      <c r="K62" s="32">
        <v>0</v>
      </c>
      <c r="L62" s="33">
        <v>1</v>
      </c>
      <c r="M62" s="34"/>
    </row>
    <row r="63" spans="1:13" ht="14.25" customHeight="1" x14ac:dyDescent="0.2">
      <c r="A63" s="28" t="s">
        <v>40</v>
      </c>
      <c r="B63" s="29" t="s">
        <v>42</v>
      </c>
      <c r="C63" s="30">
        <v>0</v>
      </c>
      <c r="D63" s="30">
        <v>14</v>
      </c>
      <c r="E63" s="31">
        <v>-71.534626000000003</v>
      </c>
      <c r="F63" s="31">
        <v>-33.031182999999999</v>
      </c>
      <c r="G63" s="32">
        <v>16054.91</v>
      </c>
      <c r="H63" s="33">
        <v>1</v>
      </c>
      <c r="I63" s="33">
        <v>0</v>
      </c>
      <c r="J63" s="33">
        <v>0</v>
      </c>
      <c r="K63" s="32">
        <v>0</v>
      </c>
      <c r="L63" s="33">
        <v>1</v>
      </c>
      <c r="M63" s="34"/>
    </row>
    <row r="64" spans="1:13" ht="14.25" customHeight="1" x14ac:dyDescent="0.2">
      <c r="A64" s="28" t="s">
        <v>40</v>
      </c>
      <c r="B64" s="29" t="s">
        <v>42</v>
      </c>
      <c r="C64" s="30">
        <v>0</v>
      </c>
      <c r="D64" s="30">
        <v>15</v>
      </c>
      <c r="E64" s="31">
        <v>-71.540088999999995</v>
      </c>
      <c r="F64" s="31">
        <v>-33.029203000000003</v>
      </c>
      <c r="G64" s="32">
        <v>16618.23</v>
      </c>
      <c r="H64" s="33">
        <v>1</v>
      </c>
      <c r="I64" s="33">
        <v>0</v>
      </c>
      <c r="J64" s="33">
        <v>0</v>
      </c>
      <c r="K64" s="32">
        <v>0</v>
      </c>
      <c r="L64" s="33">
        <v>1</v>
      </c>
      <c r="M64" s="34"/>
    </row>
    <row r="65" spans="1:13" ht="14.25" customHeight="1" x14ac:dyDescent="0.2">
      <c r="A65" s="28" t="s">
        <v>40</v>
      </c>
      <c r="B65" s="29" t="s">
        <v>42</v>
      </c>
      <c r="C65" s="30">
        <v>0</v>
      </c>
      <c r="D65" s="30">
        <v>16</v>
      </c>
      <c r="E65" s="31">
        <v>-71.546914000000001</v>
      </c>
      <c r="F65" s="31">
        <v>-33.027403999999997</v>
      </c>
      <c r="G65" s="32">
        <v>17286.55</v>
      </c>
      <c r="H65" s="33">
        <v>1</v>
      </c>
      <c r="I65" s="33">
        <v>0</v>
      </c>
      <c r="J65" s="33">
        <v>0</v>
      </c>
      <c r="K65" s="32">
        <v>0</v>
      </c>
      <c r="L65" s="33">
        <v>1</v>
      </c>
      <c r="M65" s="34"/>
    </row>
    <row r="66" spans="1:13" ht="14.25" customHeight="1" x14ac:dyDescent="0.2">
      <c r="A66" s="28" t="s">
        <v>40</v>
      </c>
      <c r="B66" s="29" t="s">
        <v>42</v>
      </c>
      <c r="C66" s="30">
        <v>0</v>
      </c>
      <c r="D66" s="30">
        <v>17</v>
      </c>
      <c r="E66" s="31">
        <v>-71.567457000000005</v>
      </c>
      <c r="F66" s="31">
        <v>-33.023707999999999</v>
      </c>
      <c r="G66" s="32">
        <v>19269.919999999998</v>
      </c>
      <c r="H66" s="33">
        <v>1</v>
      </c>
      <c r="I66" s="33">
        <v>0</v>
      </c>
      <c r="J66" s="33">
        <v>0</v>
      </c>
      <c r="K66" s="32">
        <v>0</v>
      </c>
      <c r="L66" s="33">
        <v>1</v>
      </c>
      <c r="M66" s="34"/>
    </row>
    <row r="67" spans="1:13" ht="14.25" customHeight="1" x14ac:dyDescent="0.2">
      <c r="A67" s="28" t="s">
        <v>40</v>
      </c>
      <c r="B67" s="29" t="s">
        <v>42</v>
      </c>
      <c r="C67" s="30">
        <v>0</v>
      </c>
      <c r="D67" s="30">
        <v>18</v>
      </c>
      <c r="E67" s="31">
        <v>-71.590502000000001</v>
      </c>
      <c r="F67" s="31">
        <v>-33.032727999999999</v>
      </c>
      <c r="G67" s="32">
        <v>22007.7</v>
      </c>
      <c r="H67" s="33">
        <v>1</v>
      </c>
      <c r="I67" s="33">
        <v>0</v>
      </c>
      <c r="J67" s="33">
        <v>0</v>
      </c>
      <c r="K67" s="32">
        <v>0</v>
      </c>
      <c r="L67" s="33">
        <v>1</v>
      </c>
      <c r="M67" s="34"/>
    </row>
    <row r="68" spans="1:13" ht="14.25" customHeight="1" x14ac:dyDescent="0.2">
      <c r="A68" s="28" t="s">
        <v>40</v>
      </c>
      <c r="B68" s="29" t="s">
        <v>42</v>
      </c>
      <c r="C68" s="30">
        <v>0</v>
      </c>
      <c r="D68" s="30">
        <v>19</v>
      </c>
      <c r="E68" s="31">
        <v>-71.612601999999995</v>
      </c>
      <c r="F68" s="31">
        <v>-33.044125999999999</v>
      </c>
      <c r="G68" s="32">
        <v>24651.71</v>
      </c>
      <c r="H68" s="33">
        <v>1</v>
      </c>
      <c r="I68" s="33">
        <v>0</v>
      </c>
      <c r="J68" s="33">
        <v>0</v>
      </c>
      <c r="K68" s="32">
        <v>0</v>
      </c>
      <c r="L68" s="33">
        <v>1</v>
      </c>
      <c r="M68" s="34"/>
    </row>
    <row r="69" spans="1:13" ht="14.25" customHeight="1" x14ac:dyDescent="0.2">
      <c r="A69" s="28" t="s">
        <v>40</v>
      </c>
      <c r="B69" s="29" t="s">
        <v>42</v>
      </c>
      <c r="C69" s="30">
        <v>0</v>
      </c>
      <c r="D69" s="30">
        <v>20</v>
      </c>
      <c r="E69" s="31">
        <v>-71.628960000000006</v>
      </c>
      <c r="F69" s="31">
        <v>-33.036237</v>
      </c>
      <c r="G69" s="32">
        <v>26544.73</v>
      </c>
      <c r="H69" s="33">
        <v>1</v>
      </c>
      <c r="I69" s="33">
        <v>1</v>
      </c>
      <c r="J69" s="33">
        <v>0</v>
      </c>
      <c r="K69" s="32">
        <v>0.05</v>
      </c>
      <c r="L69" s="33">
        <v>1</v>
      </c>
      <c r="M69" s="34"/>
    </row>
    <row r="70" spans="1:13" ht="14.25" customHeight="1" x14ac:dyDescent="0.2">
      <c r="A70" s="28" t="s">
        <v>40</v>
      </c>
      <c r="B70" s="29" t="s">
        <v>42</v>
      </c>
      <c r="C70" s="30">
        <v>1</v>
      </c>
      <c r="D70" s="30">
        <v>1</v>
      </c>
      <c r="E70" s="31">
        <v>-71.629248000000004</v>
      </c>
      <c r="F70" s="31">
        <v>-33.035311</v>
      </c>
      <c r="G70" s="32">
        <v>182.52</v>
      </c>
      <c r="H70" s="33">
        <v>1</v>
      </c>
      <c r="I70" s="33">
        <v>1</v>
      </c>
      <c r="J70" s="40">
        <v>1</v>
      </c>
      <c r="K70" s="32">
        <v>0.9</v>
      </c>
      <c r="L70" s="33">
        <v>1</v>
      </c>
      <c r="M70" s="34"/>
    </row>
    <row r="71" spans="1:13" ht="14.25" customHeight="1" x14ac:dyDescent="0.2">
      <c r="A71" s="28" t="s">
        <v>40</v>
      </c>
      <c r="B71" s="29" t="s">
        <v>42</v>
      </c>
      <c r="C71" s="30">
        <v>1</v>
      </c>
      <c r="D71" s="30">
        <v>2</v>
      </c>
      <c r="E71" s="31">
        <v>-71.612558000000007</v>
      </c>
      <c r="F71" s="31">
        <v>-33.044213999999997</v>
      </c>
      <c r="G71" s="32">
        <v>2201.79</v>
      </c>
      <c r="H71" s="33">
        <v>1</v>
      </c>
      <c r="I71" s="33">
        <v>1</v>
      </c>
      <c r="J71" s="33">
        <v>0</v>
      </c>
      <c r="K71" s="32">
        <v>0.05</v>
      </c>
      <c r="L71" s="33">
        <v>1</v>
      </c>
      <c r="M71" s="34"/>
    </row>
    <row r="72" spans="1:13" ht="14.25" customHeight="1" x14ac:dyDescent="0.2">
      <c r="A72" s="28" t="s">
        <v>40</v>
      </c>
      <c r="B72" s="29" t="s">
        <v>42</v>
      </c>
      <c r="C72" s="30">
        <v>1</v>
      </c>
      <c r="D72" s="30">
        <v>3</v>
      </c>
      <c r="E72" s="31">
        <v>-71.590827000000004</v>
      </c>
      <c r="F72" s="31">
        <v>-33.032969000000001</v>
      </c>
      <c r="G72" s="32">
        <v>5030.96</v>
      </c>
      <c r="H72" s="33">
        <v>1</v>
      </c>
      <c r="I72" s="33">
        <v>0</v>
      </c>
      <c r="J72" s="33">
        <v>0</v>
      </c>
      <c r="K72" s="32">
        <v>0</v>
      </c>
      <c r="L72" s="33">
        <v>1</v>
      </c>
      <c r="M72" s="34"/>
    </row>
    <row r="73" spans="1:13" ht="14.25" customHeight="1" x14ac:dyDescent="0.2">
      <c r="A73" s="28" t="s">
        <v>40</v>
      </c>
      <c r="B73" s="29" t="s">
        <v>42</v>
      </c>
      <c r="C73" s="30">
        <v>1</v>
      </c>
      <c r="D73" s="30">
        <v>4</v>
      </c>
      <c r="E73" s="31">
        <v>-71.567155999999997</v>
      </c>
      <c r="F73" s="31">
        <v>-33.024017999999998</v>
      </c>
      <c r="G73" s="32">
        <v>7803.38</v>
      </c>
      <c r="H73" s="33">
        <v>1</v>
      </c>
      <c r="I73" s="33">
        <v>0</v>
      </c>
      <c r="J73" s="33">
        <v>0</v>
      </c>
      <c r="K73" s="32">
        <v>0</v>
      </c>
      <c r="L73" s="33">
        <v>1</v>
      </c>
      <c r="M73" s="34"/>
    </row>
    <row r="74" spans="1:13" ht="14.25" customHeight="1" x14ac:dyDescent="0.2">
      <c r="A74" s="28" t="s">
        <v>40</v>
      </c>
      <c r="B74" s="29" t="s">
        <v>42</v>
      </c>
      <c r="C74" s="30">
        <v>1</v>
      </c>
      <c r="D74" s="30">
        <v>5</v>
      </c>
      <c r="E74" s="31">
        <v>-71.546985000000006</v>
      </c>
      <c r="F74" s="31">
        <v>-33.027569999999997</v>
      </c>
      <c r="G74" s="32">
        <v>9731.34</v>
      </c>
      <c r="H74" s="33">
        <v>1</v>
      </c>
      <c r="I74" s="33">
        <v>0</v>
      </c>
      <c r="J74" s="33">
        <v>0</v>
      </c>
      <c r="K74" s="32">
        <v>0</v>
      </c>
      <c r="L74" s="33">
        <v>1</v>
      </c>
      <c r="M74" s="34"/>
    </row>
    <row r="75" spans="1:13" ht="14.25" customHeight="1" x14ac:dyDescent="0.2">
      <c r="A75" s="28" t="s">
        <v>40</v>
      </c>
      <c r="B75" s="29" t="s">
        <v>42</v>
      </c>
      <c r="C75" s="30">
        <v>1</v>
      </c>
      <c r="D75" s="30">
        <v>6</v>
      </c>
      <c r="E75" s="31">
        <v>-71.540125000000003</v>
      </c>
      <c r="F75" s="31">
        <v>-33.029389999999999</v>
      </c>
      <c r="G75" s="32">
        <v>10403.35</v>
      </c>
      <c r="H75" s="33">
        <v>1</v>
      </c>
      <c r="I75" s="33">
        <v>0</v>
      </c>
      <c r="J75" s="33">
        <v>0</v>
      </c>
      <c r="K75" s="32">
        <v>0</v>
      </c>
      <c r="L75" s="33">
        <v>1</v>
      </c>
      <c r="M75" s="34"/>
    </row>
    <row r="76" spans="1:13" ht="14.25" customHeight="1" x14ac:dyDescent="0.2">
      <c r="A76" s="28" t="s">
        <v>40</v>
      </c>
      <c r="B76" s="29" t="s">
        <v>42</v>
      </c>
      <c r="C76" s="30">
        <v>1</v>
      </c>
      <c r="D76" s="30">
        <v>7</v>
      </c>
      <c r="E76" s="31">
        <v>-71.534717000000001</v>
      </c>
      <c r="F76" s="31">
        <v>-33.031471000000003</v>
      </c>
      <c r="G76" s="32">
        <v>10968.12</v>
      </c>
      <c r="H76" s="33">
        <v>1</v>
      </c>
      <c r="I76" s="33">
        <v>0</v>
      </c>
      <c r="J76" s="33">
        <v>0</v>
      </c>
      <c r="K76" s="32">
        <v>0</v>
      </c>
      <c r="L76" s="33">
        <v>1</v>
      </c>
      <c r="M76" s="34"/>
    </row>
    <row r="77" spans="1:13" ht="14.25" customHeight="1" x14ac:dyDescent="0.2">
      <c r="A77" s="28" t="s">
        <v>40</v>
      </c>
      <c r="B77" s="29" t="s">
        <v>42</v>
      </c>
      <c r="C77" s="30">
        <v>1</v>
      </c>
      <c r="D77" s="30">
        <v>8</v>
      </c>
      <c r="E77" s="31">
        <v>-71.529894999999996</v>
      </c>
      <c r="F77" s="31">
        <v>-33.030366999999998</v>
      </c>
      <c r="G77" s="32">
        <v>11910.75</v>
      </c>
      <c r="H77" s="33">
        <v>1</v>
      </c>
      <c r="I77" s="33">
        <v>0</v>
      </c>
      <c r="J77" s="33">
        <v>0</v>
      </c>
      <c r="K77" s="32">
        <v>0</v>
      </c>
      <c r="L77" s="33">
        <v>1</v>
      </c>
      <c r="M77" s="34"/>
    </row>
    <row r="78" spans="1:13" ht="14.25" customHeight="1" x14ac:dyDescent="0.2">
      <c r="A78" s="28" t="s">
        <v>40</v>
      </c>
      <c r="B78" s="29" t="s">
        <v>42</v>
      </c>
      <c r="C78" s="30">
        <v>1</v>
      </c>
      <c r="D78" s="30">
        <v>9</v>
      </c>
      <c r="E78" s="31">
        <v>-71.528177999999997</v>
      </c>
      <c r="F78" s="31">
        <v>-33.024172999999998</v>
      </c>
      <c r="G78" s="32">
        <v>12856.86</v>
      </c>
      <c r="H78" s="33">
        <v>1</v>
      </c>
      <c r="I78" s="33">
        <v>0</v>
      </c>
      <c r="J78" s="33">
        <v>0</v>
      </c>
      <c r="K78" s="32">
        <v>0</v>
      </c>
      <c r="L78" s="33">
        <v>1</v>
      </c>
      <c r="M78" s="34"/>
    </row>
    <row r="79" spans="1:13" ht="14.25" customHeight="1" x14ac:dyDescent="0.2">
      <c r="A79" s="28" t="s">
        <v>40</v>
      </c>
      <c r="B79" s="29" t="s">
        <v>42</v>
      </c>
      <c r="C79" s="30">
        <v>1</v>
      </c>
      <c r="D79" s="30">
        <v>10</v>
      </c>
      <c r="E79" s="31">
        <v>-71.521986999999996</v>
      </c>
      <c r="F79" s="31">
        <v>-33.020954000000003</v>
      </c>
      <c r="G79" s="32">
        <v>15179.63</v>
      </c>
      <c r="H79" s="33">
        <v>1</v>
      </c>
      <c r="I79" s="33">
        <v>0</v>
      </c>
      <c r="J79" s="33">
        <v>0</v>
      </c>
      <c r="K79" s="32">
        <v>0</v>
      </c>
      <c r="L79" s="33">
        <v>1</v>
      </c>
      <c r="M79" s="34"/>
    </row>
    <row r="80" spans="1:13" ht="14.25" customHeight="1" x14ac:dyDescent="0.2">
      <c r="A80" s="28" t="s">
        <v>40</v>
      </c>
      <c r="B80" s="29" t="s">
        <v>42</v>
      </c>
      <c r="C80" s="30">
        <v>1</v>
      </c>
      <c r="D80" s="30">
        <v>11</v>
      </c>
      <c r="E80" s="31">
        <v>-71.507537999999997</v>
      </c>
      <c r="F80" s="31">
        <v>-33.023584</v>
      </c>
      <c r="G80" s="32">
        <v>16652.71</v>
      </c>
      <c r="H80" s="33">
        <v>1</v>
      </c>
      <c r="I80" s="33">
        <v>0</v>
      </c>
      <c r="J80" s="33">
        <v>0</v>
      </c>
      <c r="K80" s="32">
        <v>0</v>
      </c>
      <c r="L80" s="33">
        <v>1</v>
      </c>
      <c r="M80" s="34"/>
    </row>
    <row r="81" spans="1:13" ht="14.25" customHeight="1" x14ac:dyDescent="0.2">
      <c r="A81" s="28" t="s">
        <v>40</v>
      </c>
      <c r="B81" s="29" t="s">
        <v>42</v>
      </c>
      <c r="C81" s="30">
        <v>1</v>
      </c>
      <c r="D81" s="30">
        <v>12</v>
      </c>
      <c r="E81" s="31">
        <v>-71.503787000000003</v>
      </c>
      <c r="F81" s="31">
        <v>-32.994962999999998</v>
      </c>
      <c r="G81" s="32">
        <v>21578.74</v>
      </c>
      <c r="H81" s="33">
        <v>1</v>
      </c>
      <c r="I81" s="33">
        <v>0</v>
      </c>
      <c r="J81" s="33">
        <v>0</v>
      </c>
      <c r="K81" s="32">
        <v>0</v>
      </c>
      <c r="L81" s="33">
        <v>1</v>
      </c>
      <c r="M81" s="34"/>
    </row>
    <row r="82" spans="1:13" ht="14.25" customHeight="1" x14ac:dyDescent="0.2">
      <c r="A82" s="28" t="s">
        <v>40</v>
      </c>
      <c r="B82" s="29" t="s">
        <v>42</v>
      </c>
      <c r="C82" s="30">
        <v>1</v>
      </c>
      <c r="D82" s="30">
        <v>13</v>
      </c>
      <c r="E82" s="31">
        <v>-71.506473</v>
      </c>
      <c r="F82" s="31">
        <v>-32.992953999999997</v>
      </c>
      <c r="G82" s="32">
        <v>21955.93</v>
      </c>
      <c r="H82" s="33">
        <v>1</v>
      </c>
      <c r="I82" s="33">
        <v>0</v>
      </c>
      <c r="J82" s="33">
        <v>0</v>
      </c>
      <c r="K82" s="32">
        <v>0</v>
      </c>
      <c r="L82" s="33">
        <v>1</v>
      </c>
      <c r="M82" s="34"/>
    </row>
    <row r="83" spans="1:13" ht="14.25" customHeight="1" x14ac:dyDescent="0.2">
      <c r="A83" s="28" t="s">
        <v>40</v>
      </c>
      <c r="B83" s="29" t="s">
        <v>42</v>
      </c>
      <c r="C83" s="30">
        <v>1</v>
      </c>
      <c r="D83" s="30">
        <v>14</v>
      </c>
      <c r="E83" s="31">
        <v>-71.507203000000004</v>
      </c>
      <c r="F83" s="31">
        <v>-32.987155000000001</v>
      </c>
      <c r="G83" s="32">
        <v>22726.93</v>
      </c>
      <c r="H83" s="33">
        <v>1</v>
      </c>
      <c r="I83" s="33">
        <v>0</v>
      </c>
      <c r="J83" s="33">
        <v>0</v>
      </c>
      <c r="K83" s="32">
        <v>0</v>
      </c>
      <c r="L83" s="33">
        <v>1</v>
      </c>
      <c r="M83" s="34"/>
    </row>
    <row r="84" spans="1:13" ht="14.25" customHeight="1" x14ac:dyDescent="0.2">
      <c r="A84" s="28" t="s">
        <v>40</v>
      </c>
      <c r="B84" s="29" t="s">
        <v>42</v>
      </c>
      <c r="C84" s="30">
        <v>1</v>
      </c>
      <c r="D84" s="30">
        <v>15</v>
      </c>
      <c r="E84" s="31">
        <v>-71.496792999999997</v>
      </c>
      <c r="F84" s="31">
        <v>-32.987430000000003</v>
      </c>
      <c r="G84" s="32">
        <v>24039.5</v>
      </c>
      <c r="H84" s="33">
        <v>1</v>
      </c>
      <c r="I84" s="33">
        <v>0</v>
      </c>
      <c r="J84" s="33">
        <v>0</v>
      </c>
      <c r="K84" s="32">
        <v>0</v>
      </c>
      <c r="L84" s="33">
        <v>1</v>
      </c>
      <c r="M84" s="34"/>
    </row>
    <row r="85" spans="1:13" ht="14.25" customHeight="1" x14ac:dyDescent="0.2">
      <c r="A85" s="28" t="s">
        <v>40</v>
      </c>
      <c r="B85" s="29" t="s">
        <v>42</v>
      </c>
      <c r="C85" s="30">
        <v>1</v>
      </c>
      <c r="D85" s="30">
        <v>16</v>
      </c>
      <c r="E85" s="31">
        <v>-71.487617999999998</v>
      </c>
      <c r="F85" s="31">
        <v>-32.991658000000001</v>
      </c>
      <c r="G85" s="32">
        <v>25202.92</v>
      </c>
      <c r="H85" s="33">
        <v>1</v>
      </c>
      <c r="I85" s="33">
        <v>0</v>
      </c>
      <c r="J85" s="33">
        <v>0</v>
      </c>
      <c r="K85" s="32">
        <v>0</v>
      </c>
      <c r="L85" s="33">
        <v>1</v>
      </c>
      <c r="M85" s="34"/>
    </row>
    <row r="86" spans="1:13" ht="14.25" customHeight="1" x14ac:dyDescent="0.2">
      <c r="A86" s="28" t="s">
        <v>40</v>
      </c>
      <c r="B86" s="29" t="s">
        <v>42</v>
      </c>
      <c r="C86" s="30">
        <v>1</v>
      </c>
      <c r="D86" s="30">
        <v>17</v>
      </c>
      <c r="E86" s="31">
        <v>-71.485791000000006</v>
      </c>
      <c r="F86" s="31">
        <v>-32.994109999999999</v>
      </c>
      <c r="G86" s="32">
        <v>25660.59</v>
      </c>
      <c r="H86" s="33">
        <v>1</v>
      </c>
      <c r="I86" s="33">
        <v>0</v>
      </c>
      <c r="J86" s="33">
        <v>0</v>
      </c>
      <c r="K86" s="32">
        <v>0</v>
      </c>
      <c r="L86" s="33">
        <v>1</v>
      </c>
      <c r="M86" s="34"/>
    </row>
    <row r="87" spans="1:13" ht="14.25" customHeight="1" x14ac:dyDescent="0.2">
      <c r="A87" s="28" t="s">
        <v>40</v>
      </c>
      <c r="B87" s="29" t="s">
        <v>42</v>
      </c>
      <c r="C87" s="30">
        <v>1</v>
      </c>
      <c r="D87" s="30">
        <v>18</v>
      </c>
      <c r="E87" s="31">
        <v>-71.481003999999999</v>
      </c>
      <c r="F87" s="31">
        <v>-32.999259000000002</v>
      </c>
      <c r="G87" s="32">
        <v>26697.599999999999</v>
      </c>
      <c r="H87" s="33">
        <v>1</v>
      </c>
      <c r="I87" s="33">
        <v>0</v>
      </c>
      <c r="J87" s="33">
        <v>0</v>
      </c>
      <c r="K87" s="32">
        <v>0</v>
      </c>
      <c r="L87" s="33">
        <v>1</v>
      </c>
      <c r="M87" s="34"/>
    </row>
    <row r="88" spans="1:13" ht="14.25" customHeight="1" x14ac:dyDescent="0.2">
      <c r="A88" s="28" t="s">
        <v>40</v>
      </c>
      <c r="B88" s="29" t="s">
        <v>42</v>
      </c>
      <c r="C88" s="30">
        <v>1</v>
      </c>
      <c r="D88" s="30">
        <v>19</v>
      </c>
      <c r="E88" s="31">
        <v>-71.477885000000001</v>
      </c>
      <c r="F88" s="31">
        <v>-32.998195000000003</v>
      </c>
      <c r="G88" s="32">
        <v>27118.82</v>
      </c>
      <c r="H88" s="33">
        <v>1</v>
      </c>
      <c r="I88" s="33">
        <v>1</v>
      </c>
      <c r="J88" s="33">
        <v>0</v>
      </c>
      <c r="K88" s="32">
        <v>0.05</v>
      </c>
      <c r="L88" s="33">
        <v>1</v>
      </c>
      <c r="M88" s="34"/>
    </row>
    <row r="89" spans="1:13" ht="14.25" customHeight="1" x14ac:dyDescent="0.2">
      <c r="A89" s="28" t="s">
        <v>40</v>
      </c>
      <c r="B89" s="29" t="s">
        <v>43</v>
      </c>
      <c r="C89" s="30">
        <v>0</v>
      </c>
      <c r="D89" s="30">
        <v>1</v>
      </c>
      <c r="E89" s="31">
        <v>-71.504360000000005</v>
      </c>
      <c r="F89" s="31">
        <v>-33.051281000000003</v>
      </c>
      <c r="G89" s="32">
        <v>125.71</v>
      </c>
      <c r="H89" s="33">
        <v>1</v>
      </c>
      <c r="I89" s="33">
        <v>1</v>
      </c>
      <c r="J89" s="33">
        <v>1</v>
      </c>
      <c r="K89" s="32">
        <v>0.9</v>
      </c>
      <c r="L89" s="33">
        <v>1</v>
      </c>
      <c r="M89" s="34"/>
    </row>
    <row r="90" spans="1:13" ht="14.25" customHeight="1" x14ac:dyDescent="0.2">
      <c r="A90" s="28" t="s">
        <v>40</v>
      </c>
      <c r="B90" s="29" t="s">
        <v>43</v>
      </c>
      <c r="C90" s="30">
        <v>0</v>
      </c>
      <c r="D90" s="30">
        <v>2</v>
      </c>
      <c r="E90" s="31">
        <v>-71.526151999999996</v>
      </c>
      <c r="F90" s="31">
        <v>-33.037171999999998</v>
      </c>
      <c r="G90" s="32">
        <v>2708.13</v>
      </c>
      <c r="H90" s="33">
        <v>1</v>
      </c>
      <c r="I90" s="33">
        <v>1</v>
      </c>
      <c r="J90" s="33">
        <v>0</v>
      </c>
      <c r="K90" s="32">
        <v>0.05</v>
      </c>
      <c r="L90" s="33">
        <v>1</v>
      </c>
      <c r="M90" s="34"/>
    </row>
    <row r="91" spans="1:13" ht="14.25" customHeight="1" x14ac:dyDescent="0.2">
      <c r="A91" s="28" t="s">
        <v>40</v>
      </c>
      <c r="B91" s="29" t="s">
        <v>43</v>
      </c>
      <c r="C91" s="30">
        <v>0</v>
      </c>
      <c r="D91" s="30">
        <v>3</v>
      </c>
      <c r="E91" s="31">
        <v>-71.534463000000002</v>
      </c>
      <c r="F91" s="31">
        <v>-33.031320999999998</v>
      </c>
      <c r="G91" s="32">
        <v>3801.19</v>
      </c>
      <c r="H91" s="33">
        <v>1</v>
      </c>
      <c r="I91" s="33">
        <v>0</v>
      </c>
      <c r="J91" s="33">
        <v>0</v>
      </c>
      <c r="K91" s="32">
        <v>0</v>
      </c>
      <c r="L91" s="33">
        <v>1</v>
      </c>
      <c r="M91" s="34"/>
    </row>
    <row r="92" spans="1:13" ht="14.25" customHeight="1" x14ac:dyDescent="0.2">
      <c r="A92" s="28" t="s">
        <v>40</v>
      </c>
      <c r="B92" s="29" t="s">
        <v>43</v>
      </c>
      <c r="C92" s="30">
        <v>0</v>
      </c>
      <c r="D92" s="30">
        <v>4</v>
      </c>
      <c r="E92" s="31">
        <v>-71.540013000000002</v>
      </c>
      <c r="F92" s="31">
        <v>-33.029223000000002</v>
      </c>
      <c r="G92" s="32">
        <v>4378.66</v>
      </c>
      <c r="H92" s="33">
        <v>1</v>
      </c>
      <c r="I92" s="33">
        <v>0</v>
      </c>
      <c r="J92" s="33">
        <v>0</v>
      </c>
      <c r="K92" s="32">
        <v>0</v>
      </c>
      <c r="L92" s="33">
        <v>1</v>
      </c>
      <c r="M92" s="34"/>
    </row>
    <row r="93" spans="1:13" ht="14.25" customHeight="1" x14ac:dyDescent="0.2">
      <c r="A93" s="28" t="s">
        <v>40</v>
      </c>
      <c r="B93" s="29" t="s">
        <v>43</v>
      </c>
      <c r="C93" s="30">
        <v>0</v>
      </c>
      <c r="D93" s="30">
        <v>5</v>
      </c>
      <c r="E93" s="31">
        <v>-71.546914000000001</v>
      </c>
      <c r="F93" s="31">
        <v>-33.027403999999997</v>
      </c>
      <c r="G93" s="32">
        <v>5054.42</v>
      </c>
      <c r="H93" s="33">
        <v>1</v>
      </c>
      <c r="I93" s="33">
        <v>0</v>
      </c>
      <c r="J93" s="33">
        <v>0</v>
      </c>
      <c r="K93" s="32">
        <v>0</v>
      </c>
      <c r="L93" s="33">
        <v>1</v>
      </c>
      <c r="M93" s="34"/>
    </row>
    <row r="94" spans="1:13" ht="14.25" customHeight="1" x14ac:dyDescent="0.2">
      <c r="A94" s="28" t="s">
        <v>40</v>
      </c>
      <c r="B94" s="29" t="s">
        <v>43</v>
      </c>
      <c r="C94" s="30">
        <v>0</v>
      </c>
      <c r="D94" s="30">
        <v>6</v>
      </c>
      <c r="E94" s="31">
        <v>-71.567415999999994</v>
      </c>
      <c r="F94" s="31">
        <v>-33.023710000000001</v>
      </c>
      <c r="G94" s="32">
        <v>7033.95</v>
      </c>
      <c r="H94" s="33">
        <v>1</v>
      </c>
      <c r="I94" s="33">
        <v>0</v>
      </c>
      <c r="J94" s="33">
        <v>0</v>
      </c>
      <c r="K94" s="32">
        <v>0</v>
      </c>
      <c r="L94" s="33">
        <v>1</v>
      </c>
      <c r="M94" s="34"/>
    </row>
    <row r="95" spans="1:13" ht="14.25" customHeight="1" x14ac:dyDescent="0.2">
      <c r="A95" s="28" t="s">
        <v>40</v>
      </c>
      <c r="B95" s="29" t="s">
        <v>43</v>
      </c>
      <c r="C95" s="30">
        <v>0</v>
      </c>
      <c r="D95" s="30">
        <v>7</v>
      </c>
      <c r="E95" s="31">
        <v>-71.590502000000001</v>
      </c>
      <c r="F95" s="31">
        <v>-33.032727999999999</v>
      </c>
      <c r="G95" s="32">
        <v>9775.57</v>
      </c>
      <c r="H95" s="33">
        <v>1</v>
      </c>
      <c r="I95" s="33">
        <v>0</v>
      </c>
      <c r="J95" s="33">
        <v>0</v>
      </c>
      <c r="K95" s="32">
        <v>0</v>
      </c>
      <c r="L95" s="33">
        <v>1</v>
      </c>
      <c r="M95" s="34"/>
    </row>
    <row r="96" spans="1:13" ht="14.25" customHeight="1" x14ac:dyDescent="0.2">
      <c r="A96" s="28" t="s">
        <v>40</v>
      </c>
      <c r="B96" s="29" t="s">
        <v>43</v>
      </c>
      <c r="C96" s="30">
        <v>0</v>
      </c>
      <c r="D96" s="30">
        <v>8</v>
      </c>
      <c r="E96" s="31">
        <v>-71.605262999999994</v>
      </c>
      <c r="F96" s="31">
        <v>-33.044462000000003</v>
      </c>
      <c r="G96" s="32">
        <v>11880.34</v>
      </c>
      <c r="H96" s="33">
        <v>1</v>
      </c>
      <c r="I96" s="33">
        <v>0</v>
      </c>
      <c r="J96" s="33">
        <v>0</v>
      </c>
      <c r="K96" s="32">
        <v>0</v>
      </c>
      <c r="L96" s="33">
        <v>1</v>
      </c>
      <c r="M96" s="34"/>
    </row>
    <row r="97" spans="1:13" ht="14.25" customHeight="1" x14ac:dyDescent="0.2">
      <c r="A97" s="28" t="s">
        <v>40</v>
      </c>
      <c r="B97" s="29" t="s">
        <v>43</v>
      </c>
      <c r="C97" s="30">
        <v>0</v>
      </c>
      <c r="D97" s="30">
        <v>9</v>
      </c>
      <c r="E97" s="31">
        <v>-71.602932999999993</v>
      </c>
      <c r="F97" s="31">
        <v>-33.050341000000003</v>
      </c>
      <c r="G97" s="32">
        <v>12567.8</v>
      </c>
      <c r="H97" s="33">
        <v>1</v>
      </c>
      <c r="I97" s="33">
        <v>0</v>
      </c>
      <c r="J97" s="33">
        <v>0</v>
      </c>
      <c r="K97" s="32">
        <v>0</v>
      </c>
      <c r="L97" s="33">
        <v>1</v>
      </c>
      <c r="M97" s="34"/>
    </row>
    <row r="98" spans="1:13" ht="14.25" customHeight="1" x14ac:dyDescent="0.2">
      <c r="A98" s="28" t="s">
        <v>40</v>
      </c>
      <c r="B98" s="29" t="s">
        <v>43</v>
      </c>
      <c r="C98" s="30">
        <v>0</v>
      </c>
      <c r="D98" s="30">
        <v>10</v>
      </c>
      <c r="E98" s="31">
        <v>-71.613541999999995</v>
      </c>
      <c r="F98" s="31">
        <v>-33.049658999999998</v>
      </c>
      <c r="G98" s="32">
        <v>13828.48</v>
      </c>
      <c r="H98" s="33">
        <v>1</v>
      </c>
      <c r="I98" s="33">
        <v>0</v>
      </c>
      <c r="J98" s="33">
        <v>0</v>
      </c>
      <c r="K98" s="32">
        <v>0</v>
      </c>
      <c r="L98" s="33">
        <v>1</v>
      </c>
      <c r="M98" s="34"/>
    </row>
    <row r="99" spans="1:13" ht="14.25" customHeight="1" x14ac:dyDescent="0.2">
      <c r="A99" s="28" t="s">
        <v>40</v>
      </c>
      <c r="B99" s="29" t="s">
        <v>43</v>
      </c>
      <c r="C99" s="30">
        <v>0</v>
      </c>
      <c r="D99" s="30">
        <v>11</v>
      </c>
      <c r="E99" s="31">
        <v>-71.619127000000006</v>
      </c>
      <c r="F99" s="31">
        <v>-33.048259000000002</v>
      </c>
      <c r="G99" s="32">
        <v>14375.14</v>
      </c>
      <c r="H99" s="33">
        <v>1</v>
      </c>
      <c r="I99" s="33">
        <v>0</v>
      </c>
      <c r="J99" s="33">
        <v>0</v>
      </c>
      <c r="K99" s="32">
        <v>0</v>
      </c>
      <c r="L99" s="33">
        <v>1</v>
      </c>
      <c r="M99" s="34"/>
    </row>
    <row r="100" spans="1:13" ht="14.25" customHeight="1" x14ac:dyDescent="0.2">
      <c r="A100" s="28" t="s">
        <v>40</v>
      </c>
      <c r="B100" s="29" t="s">
        <v>43</v>
      </c>
      <c r="C100" s="30">
        <v>0</v>
      </c>
      <c r="D100" s="30">
        <v>12</v>
      </c>
      <c r="E100" s="31">
        <v>-71.621538999999999</v>
      </c>
      <c r="F100" s="31">
        <v>-33.044263999999998</v>
      </c>
      <c r="G100" s="32">
        <v>15089.18</v>
      </c>
      <c r="H100" s="33">
        <v>1</v>
      </c>
      <c r="I100" s="33">
        <v>0</v>
      </c>
      <c r="J100" s="33">
        <v>0</v>
      </c>
      <c r="K100" s="32">
        <v>0</v>
      </c>
      <c r="L100" s="33">
        <v>1</v>
      </c>
      <c r="M100" s="34"/>
    </row>
    <row r="101" spans="1:13" ht="14.25" customHeight="1" x14ac:dyDescent="0.2">
      <c r="A101" s="28" t="s">
        <v>40</v>
      </c>
      <c r="B101" s="29" t="s">
        <v>43</v>
      </c>
      <c r="C101" s="30">
        <v>0</v>
      </c>
      <c r="D101" s="30">
        <v>13</v>
      </c>
      <c r="E101" s="31">
        <v>-71.629658000000006</v>
      </c>
      <c r="F101" s="31">
        <v>-33.035905999999997</v>
      </c>
      <c r="G101" s="32">
        <v>16339.87</v>
      </c>
      <c r="H101" s="33">
        <v>1</v>
      </c>
      <c r="I101" s="33">
        <v>1</v>
      </c>
      <c r="J101" s="33">
        <v>0</v>
      </c>
      <c r="K101" s="32">
        <v>0.05</v>
      </c>
      <c r="L101" s="33">
        <v>1</v>
      </c>
      <c r="M101" s="34"/>
    </row>
    <row r="102" spans="1:13" ht="14.25" customHeight="1" x14ac:dyDescent="0.2">
      <c r="A102" s="28" t="s">
        <v>40</v>
      </c>
      <c r="B102" s="29" t="s">
        <v>43</v>
      </c>
      <c r="C102" s="30">
        <v>1</v>
      </c>
      <c r="D102" s="30">
        <v>1</v>
      </c>
      <c r="E102" s="31">
        <v>-71.630273000000003</v>
      </c>
      <c r="F102" s="31">
        <v>-33.035992</v>
      </c>
      <c r="G102" s="32">
        <v>209.87</v>
      </c>
      <c r="H102" s="33">
        <v>1</v>
      </c>
      <c r="I102" s="33">
        <v>1</v>
      </c>
      <c r="J102" s="40">
        <v>1</v>
      </c>
      <c r="K102" s="32">
        <v>0.9</v>
      </c>
      <c r="L102" s="33">
        <v>1</v>
      </c>
      <c r="M102" s="34"/>
    </row>
    <row r="103" spans="1:13" ht="14.25" customHeight="1" x14ac:dyDescent="0.2">
      <c r="A103" s="28" t="s">
        <v>40</v>
      </c>
      <c r="B103" s="29" t="s">
        <v>43</v>
      </c>
      <c r="C103" s="30">
        <v>1</v>
      </c>
      <c r="D103" s="30">
        <v>2</v>
      </c>
      <c r="E103" s="31">
        <v>-71.618082999999999</v>
      </c>
      <c r="F103" s="31">
        <v>-33.047376999999997</v>
      </c>
      <c r="G103" s="32">
        <v>2034.72</v>
      </c>
      <c r="H103" s="33">
        <v>1</v>
      </c>
      <c r="I103" s="33">
        <v>1</v>
      </c>
      <c r="J103" s="33">
        <v>0</v>
      </c>
      <c r="K103" s="32">
        <v>0.05</v>
      </c>
      <c r="L103" s="33">
        <v>1</v>
      </c>
      <c r="M103" s="34"/>
    </row>
    <row r="104" spans="1:13" ht="14.25" customHeight="1" x14ac:dyDescent="0.2">
      <c r="A104" s="28" t="s">
        <v>40</v>
      </c>
      <c r="B104" s="29" t="s">
        <v>43</v>
      </c>
      <c r="C104" s="30">
        <v>1</v>
      </c>
      <c r="D104" s="30">
        <v>3</v>
      </c>
      <c r="E104" s="31">
        <v>-71.613528000000002</v>
      </c>
      <c r="F104" s="31">
        <v>-33.049661999999998</v>
      </c>
      <c r="G104" s="32">
        <v>2659.41</v>
      </c>
      <c r="H104" s="33">
        <v>1</v>
      </c>
      <c r="I104" s="33">
        <v>0</v>
      </c>
      <c r="J104" s="33">
        <v>0</v>
      </c>
      <c r="K104" s="32">
        <v>0</v>
      </c>
      <c r="L104" s="33">
        <v>1</v>
      </c>
      <c r="M104" s="34"/>
    </row>
    <row r="105" spans="1:13" ht="14.25" customHeight="1" x14ac:dyDescent="0.2">
      <c r="A105" s="28" t="s">
        <v>40</v>
      </c>
      <c r="B105" s="29" t="s">
        <v>43</v>
      </c>
      <c r="C105" s="30">
        <v>1</v>
      </c>
      <c r="D105" s="30">
        <v>4</v>
      </c>
      <c r="E105" s="31">
        <v>-71.602615999999998</v>
      </c>
      <c r="F105" s="31">
        <v>-33.050244999999997</v>
      </c>
      <c r="G105" s="32">
        <v>3951.62</v>
      </c>
      <c r="H105" s="33">
        <v>1</v>
      </c>
      <c r="I105" s="33">
        <v>0</v>
      </c>
      <c r="J105" s="33">
        <v>0</v>
      </c>
      <c r="K105" s="32">
        <v>0</v>
      </c>
      <c r="L105" s="33">
        <v>1</v>
      </c>
      <c r="M105" s="34"/>
    </row>
    <row r="106" spans="1:13" ht="14.25" customHeight="1" x14ac:dyDescent="0.2">
      <c r="A106" s="28" t="s">
        <v>40</v>
      </c>
      <c r="B106" s="29" t="s">
        <v>43</v>
      </c>
      <c r="C106" s="30">
        <v>1</v>
      </c>
      <c r="D106" s="30">
        <v>5</v>
      </c>
      <c r="E106" s="31">
        <v>-71.605027000000007</v>
      </c>
      <c r="F106" s="31">
        <v>-33.044387</v>
      </c>
      <c r="G106" s="32">
        <v>4639.3500000000004</v>
      </c>
      <c r="H106" s="33">
        <v>1</v>
      </c>
      <c r="I106" s="33">
        <v>0</v>
      </c>
      <c r="J106" s="33">
        <v>0</v>
      </c>
      <c r="K106" s="32">
        <v>0</v>
      </c>
      <c r="L106" s="33">
        <v>1</v>
      </c>
      <c r="M106" s="34"/>
    </row>
    <row r="107" spans="1:13" ht="14.25" customHeight="1" x14ac:dyDescent="0.2">
      <c r="A107" s="28" t="s">
        <v>40</v>
      </c>
      <c r="B107" s="29" t="s">
        <v>43</v>
      </c>
      <c r="C107" s="30">
        <v>1</v>
      </c>
      <c r="D107" s="30">
        <v>6</v>
      </c>
      <c r="E107" s="31">
        <v>-71.590475999999995</v>
      </c>
      <c r="F107" s="31">
        <v>-33.032845999999999</v>
      </c>
      <c r="G107" s="32">
        <v>6853.56</v>
      </c>
      <c r="H107" s="33">
        <v>1</v>
      </c>
      <c r="I107" s="33">
        <v>0</v>
      </c>
      <c r="J107" s="33">
        <v>0</v>
      </c>
      <c r="K107" s="32">
        <v>0</v>
      </c>
      <c r="L107" s="33">
        <v>1</v>
      </c>
      <c r="M107" s="34"/>
    </row>
    <row r="108" spans="1:13" ht="14.25" customHeight="1" x14ac:dyDescent="0.2">
      <c r="A108" s="28" t="s">
        <v>40</v>
      </c>
      <c r="B108" s="29" t="s">
        <v>43</v>
      </c>
      <c r="C108" s="30">
        <v>1</v>
      </c>
      <c r="D108" s="30">
        <v>7</v>
      </c>
      <c r="E108" s="31">
        <v>-71.567217999999997</v>
      </c>
      <c r="F108" s="31">
        <v>-33.024011000000002</v>
      </c>
      <c r="G108" s="32">
        <v>9584.58</v>
      </c>
      <c r="H108" s="33">
        <v>1</v>
      </c>
      <c r="I108" s="33">
        <v>0</v>
      </c>
      <c r="J108" s="33">
        <v>0</v>
      </c>
      <c r="K108" s="32">
        <v>0</v>
      </c>
      <c r="L108" s="33">
        <v>1</v>
      </c>
      <c r="M108" s="34"/>
    </row>
    <row r="109" spans="1:13" ht="14.25" customHeight="1" x14ac:dyDescent="0.2">
      <c r="A109" s="28" t="s">
        <v>40</v>
      </c>
      <c r="B109" s="29" t="s">
        <v>43</v>
      </c>
      <c r="C109" s="30">
        <v>1</v>
      </c>
      <c r="D109" s="30">
        <v>8</v>
      </c>
      <c r="E109" s="31">
        <v>-71.546985000000006</v>
      </c>
      <c r="F109" s="31">
        <v>-33.027569999999997</v>
      </c>
      <c r="G109" s="32">
        <v>11518.38</v>
      </c>
      <c r="H109" s="33">
        <v>1</v>
      </c>
      <c r="I109" s="33">
        <v>0</v>
      </c>
      <c r="J109" s="33">
        <v>0</v>
      </c>
      <c r="K109" s="32">
        <v>0</v>
      </c>
      <c r="L109" s="33">
        <v>1</v>
      </c>
      <c r="M109" s="34"/>
    </row>
    <row r="110" spans="1:13" ht="14.25" customHeight="1" x14ac:dyDescent="0.2">
      <c r="A110" s="28" t="s">
        <v>40</v>
      </c>
      <c r="B110" s="29" t="s">
        <v>43</v>
      </c>
      <c r="C110" s="30">
        <v>1</v>
      </c>
      <c r="D110" s="30">
        <v>9</v>
      </c>
      <c r="E110" s="31">
        <v>-71.540076999999997</v>
      </c>
      <c r="F110" s="31">
        <v>-33.029401</v>
      </c>
      <c r="G110" s="32">
        <v>12195.04</v>
      </c>
      <c r="H110" s="33">
        <v>1</v>
      </c>
      <c r="I110" s="33">
        <v>0</v>
      </c>
      <c r="J110" s="33">
        <v>0</v>
      </c>
      <c r="K110" s="32">
        <v>0</v>
      </c>
      <c r="L110" s="33">
        <v>1</v>
      </c>
      <c r="M110" s="34"/>
    </row>
    <row r="111" spans="1:13" ht="14.25" customHeight="1" x14ac:dyDescent="0.2">
      <c r="A111" s="28" t="s">
        <v>40</v>
      </c>
      <c r="B111" s="29" t="s">
        <v>43</v>
      </c>
      <c r="C111" s="30">
        <v>1</v>
      </c>
      <c r="D111" s="30">
        <v>10</v>
      </c>
      <c r="E111" s="31">
        <v>-71.534676000000005</v>
      </c>
      <c r="F111" s="31">
        <v>-33.031500000000001</v>
      </c>
      <c r="G111" s="32">
        <v>12760.17</v>
      </c>
      <c r="H111" s="33">
        <v>1</v>
      </c>
      <c r="I111" s="33">
        <v>0</v>
      </c>
      <c r="J111" s="33">
        <v>0</v>
      </c>
      <c r="K111" s="32">
        <v>0</v>
      </c>
      <c r="L111" s="33">
        <v>1</v>
      </c>
      <c r="M111" s="34"/>
    </row>
    <row r="112" spans="1:13" ht="14.25" customHeight="1" x14ac:dyDescent="0.2">
      <c r="A112" s="28" t="s">
        <v>40</v>
      </c>
      <c r="B112" s="29" t="s">
        <v>43</v>
      </c>
      <c r="C112" s="30">
        <v>1</v>
      </c>
      <c r="D112" s="30">
        <v>11</v>
      </c>
      <c r="E112" s="31">
        <v>-71.526184999999998</v>
      </c>
      <c r="F112" s="31">
        <v>-33.037132</v>
      </c>
      <c r="G112" s="32">
        <v>13805.1</v>
      </c>
      <c r="H112" s="33">
        <v>1</v>
      </c>
      <c r="I112" s="33">
        <v>0</v>
      </c>
      <c r="J112" s="33">
        <v>0</v>
      </c>
      <c r="K112" s="32">
        <v>0</v>
      </c>
      <c r="L112" s="33">
        <v>1</v>
      </c>
      <c r="M112" s="34"/>
    </row>
    <row r="113" spans="1:13" ht="14.25" customHeight="1" x14ac:dyDescent="0.2">
      <c r="A113" s="28" t="s">
        <v>40</v>
      </c>
      <c r="B113" s="29" t="s">
        <v>43</v>
      </c>
      <c r="C113" s="30">
        <v>1</v>
      </c>
      <c r="D113" s="30">
        <v>12</v>
      </c>
      <c r="E113" s="31">
        <v>-71.504372000000004</v>
      </c>
      <c r="F113" s="31">
        <v>-33.051276999999999</v>
      </c>
      <c r="G113" s="32">
        <v>16391.72</v>
      </c>
      <c r="H113" s="33">
        <v>1</v>
      </c>
      <c r="I113" s="33">
        <v>1</v>
      </c>
      <c r="J113" s="33">
        <v>0</v>
      </c>
      <c r="K113" s="32">
        <v>0.05</v>
      </c>
      <c r="L113" s="33">
        <v>1</v>
      </c>
      <c r="M113" s="34"/>
    </row>
    <row r="114" spans="1:13" ht="14.25" customHeight="1" x14ac:dyDescent="0.2">
      <c r="A114" s="28" t="s">
        <v>40</v>
      </c>
      <c r="B114" s="29" t="s">
        <v>44</v>
      </c>
      <c r="C114" s="30">
        <v>0</v>
      </c>
      <c r="D114" s="30">
        <v>1</v>
      </c>
      <c r="E114" s="49">
        <v>-71.533028000000002</v>
      </c>
      <c r="F114" s="49">
        <v>-33.056164000000003</v>
      </c>
      <c r="G114" s="50">
        <v>96.58</v>
      </c>
      <c r="H114" s="33">
        <v>1</v>
      </c>
      <c r="I114" s="33">
        <v>1</v>
      </c>
      <c r="J114" s="40">
        <v>0</v>
      </c>
      <c r="K114" s="32">
        <v>0.9</v>
      </c>
      <c r="L114" s="33">
        <v>1</v>
      </c>
      <c r="M114" s="34"/>
    </row>
    <row r="115" spans="1:13" ht="14.25" customHeight="1" x14ac:dyDescent="0.2">
      <c r="A115" s="28" t="s">
        <v>40</v>
      </c>
      <c r="B115" s="29" t="s">
        <v>44</v>
      </c>
      <c r="C115" s="30">
        <v>0</v>
      </c>
      <c r="D115" s="30">
        <v>2</v>
      </c>
      <c r="E115" s="31">
        <v>-71.535274000000001</v>
      </c>
      <c r="F115" s="31">
        <v>-33.057913999999997</v>
      </c>
      <c r="G115" s="32">
        <v>610.73</v>
      </c>
      <c r="H115" s="33">
        <v>1</v>
      </c>
      <c r="I115" s="33">
        <v>1</v>
      </c>
      <c r="J115" s="33">
        <v>0</v>
      </c>
      <c r="K115" s="32">
        <v>0.05</v>
      </c>
      <c r="L115" s="33">
        <v>1</v>
      </c>
      <c r="M115" s="34"/>
    </row>
    <row r="116" spans="1:13" ht="14.25" customHeight="1" x14ac:dyDescent="0.2">
      <c r="A116" s="28" t="s">
        <v>40</v>
      </c>
      <c r="B116" s="29" t="s">
        <v>44</v>
      </c>
      <c r="C116" s="30">
        <v>0</v>
      </c>
      <c r="D116" s="30">
        <v>3</v>
      </c>
      <c r="E116" s="31">
        <v>-71.539264000000003</v>
      </c>
      <c r="F116" s="31">
        <v>-33.054167</v>
      </c>
      <c r="G116" s="32">
        <v>1649.13</v>
      </c>
      <c r="H116" s="33">
        <v>1</v>
      </c>
      <c r="I116" s="33">
        <v>0</v>
      </c>
      <c r="J116" s="33">
        <v>0</v>
      </c>
      <c r="K116" s="32">
        <v>0</v>
      </c>
      <c r="L116" s="33">
        <v>1</v>
      </c>
      <c r="M116" s="34"/>
    </row>
    <row r="117" spans="1:13" ht="14.25" customHeight="1" x14ac:dyDescent="0.2">
      <c r="A117" s="28" t="s">
        <v>40</v>
      </c>
      <c r="B117" s="29" t="s">
        <v>44</v>
      </c>
      <c r="C117" s="30">
        <v>0</v>
      </c>
      <c r="D117" s="30">
        <v>4</v>
      </c>
      <c r="E117" s="31">
        <v>-71.536575999999997</v>
      </c>
      <c r="F117" s="31">
        <v>-33.062707000000003</v>
      </c>
      <c r="G117" s="32">
        <v>2753.21</v>
      </c>
      <c r="H117" s="33">
        <v>1</v>
      </c>
      <c r="I117" s="33">
        <v>0</v>
      </c>
      <c r="J117" s="33">
        <v>0</v>
      </c>
      <c r="K117" s="32">
        <v>0</v>
      </c>
      <c r="L117" s="33">
        <v>1</v>
      </c>
      <c r="M117" s="34"/>
    </row>
    <row r="118" spans="1:13" ht="14.25" customHeight="1" x14ac:dyDescent="0.2">
      <c r="A118" s="28" t="s">
        <v>40</v>
      </c>
      <c r="B118" s="29" t="s">
        <v>44</v>
      </c>
      <c r="C118" s="30">
        <v>0</v>
      </c>
      <c r="D118" s="30">
        <v>5</v>
      </c>
      <c r="E118" s="31">
        <v>-71.535218999999998</v>
      </c>
      <c r="F118" s="31">
        <v>-33.055380999999997</v>
      </c>
      <c r="G118" s="32">
        <v>3799.06</v>
      </c>
      <c r="H118" s="33">
        <v>1</v>
      </c>
      <c r="I118" s="33">
        <v>0</v>
      </c>
      <c r="J118" s="33">
        <v>0</v>
      </c>
      <c r="K118" s="32">
        <v>0</v>
      </c>
      <c r="L118" s="33">
        <v>1</v>
      </c>
      <c r="M118" s="34"/>
    </row>
    <row r="119" spans="1:13" ht="14.25" customHeight="1" x14ac:dyDescent="0.2">
      <c r="A119" s="28" t="s">
        <v>40</v>
      </c>
      <c r="B119" s="29" t="s">
        <v>44</v>
      </c>
      <c r="C119" s="30">
        <v>0</v>
      </c>
      <c r="D119" s="30">
        <v>6</v>
      </c>
      <c r="E119" s="31">
        <v>-71.536749999999998</v>
      </c>
      <c r="F119" s="31">
        <v>-33.052636999999997</v>
      </c>
      <c r="G119" s="32">
        <v>4147.5</v>
      </c>
      <c r="H119" s="33">
        <v>1</v>
      </c>
      <c r="I119" s="33">
        <v>0</v>
      </c>
      <c r="J119" s="33">
        <v>0</v>
      </c>
      <c r="K119" s="32">
        <v>0</v>
      </c>
      <c r="L119" s="33">
        <v>1</v>
      </c>
      <c r="M119" s="34"/>
    </row>
    <row r="120" spans="1:13" ht="14.25" customHeight="1" x14ac:dyDescent="0.2">
      <c r="A120" s="28" t="s">
        <v>40</v>
      </c>
      <c r="B120" s="29" t="s">
        <v>44</v>
      </c>
      <c r="C120" s="30">
        <v>0</v>
      </c>
      <c r="D120" s="30">
        <v>7</v>
      </c>
      <c r="E120" s="31">
        <v>-71.538988000000003</v>
      </c>
      <c r="F120" s="31">
        <v>-33.046422999999997</v>
      </c>
      <c r="G120" s="32">
        <v>4902.32</v>
      </c>
      <c r="H120" s="33">
        <v>1</v>
      </c>
      <c r="I120" s="33">
        <v>0</v>
      </c>
      <c r="J120" s="33">
        <v>0</v>
      </c>
      <c r="K120" s="32">
        <v>0</v>
      </c>
      <c r="L120" s="33">
        <v>1</v>
      </c>
      <c r="M120" s="34"/>
    </row>
    <row r="121" spans="1:13" ht="14.25" customHeight="1" x14ac:dyDescent="0.2">
      <c r="A121" s="28" t="s">
        <v>40</v>
      </c>
      <c r="B121" s="29" t="s">
        <v>44</v>
      </c>
      <c r="C121" s="30">
        <v>0</v>
      </c>
      <c r="D121" s="30">
        <v>8</v>
      </c>
      <c r="E121" s="31">
        <v>-71.542122000000006</v>
      </c>
      <c r="F121" s="31">
        <v>-33.041620999999999</v>
      </c>
      <c r="G121" s="32">
        <v>5678.73</v>
      </c>
      <c r="H121" s="33">
        <v>1</v>
      </c>
      <c r="I121" s="33">
        <v>0</v>
      </c>
      <c r="J121" s="33">
        <v>0</v>
      </c>
      <c r="K121" s="32">
        <v>0</v>
      </c>
      <c r="L121" s="33">
        <v>1</v>
      </c>
      <c r="M121" s="34"/>
    </row>
    <row r="122" spans="1:13" ht="14.25" customHeight="1" x14ac:dyDescent="0.2">
      <c r="A122" s="28" t="s">
        <v>40</v>
      </c>
      <c r="B122" s="29" t="s">
        <v>44</v>
      </c>
      <c r="C122" s="30">
        <v>0</v>
      </c>
      <c r="D122" s="30">
        <v>9</v>
      </c>
      <c r="E122" s="31">
        <v>-71.541792999999998</v>
      </c>
      <c r="F122" s="31">
        <v>-33.038378999999999</v>
      </c>
      <c r="G122" s="32">
        <v>6304.64</v>
      </c>
      <c r="H122" s="33">
        <v>1</v>
      </c>
      <c r="I122" s="33">
        <v>0</v>
      </c>
      <c r="J122" s="33">
        <v>0</v>
      </c>
      <c r="K122" s="32">
        <v>0</v>
      </c>
      <c r="L122" s="33">
        <v>1</v>
      </c>
      <c r="M122" s="34"/>
    </row>
    <row r="123" spans="1:13" ht="14.25" customHeight="1" x14ac:dyDescent="0.2">
      <c r="A123" s="28" t="s">
        <v>40</v>
      </c>
      <c r="B123" s="29" t="s">
        <v>44</v>
      </c>
      <c r="C123" s="30">
        <v>0</v>
      </c>
      <c r="D123" s="30">
        <v>10</v>
      </c>
      <c r="E123" s="31">
        <v>-71.545417</v>
      </c>
      <c r="F123" s="31">
        <v>-33.033757999999999</v>
      </c>
      <c r="G123" s="32">
        <v>7216.14</v>
      </c>
      <c r="H123" s="33">
        <v>1</v>
      </c>
      <c r="I123" s="33">
        <v>0</v>
      </c>
      <c r="J123" s="33">
        <v>0</v>
      </c>
      <c r="K123" s="32">
        <v>0</v>
      </c>
      <c r="L123" s="33">
        <v>1</v>
      </c>
      <c r="M123" s="34"/>
    </row>
    <row r="124" spans="1:13" ht="14.25" customHeight="1" x14ac:dyDescent="0.2">
      <c r="A124" s="28" t="s">
        <v>40</v>
      </c>
      <c r="B124" s="29" t="s">
        <v>44</v>
      </c>
      <c r="C124" s="30">
        <v>0</v>
      </c>
      <c r="D124" s="30">
        <v>11</v>
      </c>
      <c r="E124" s="31">
        <v>-71.543940000000006</v>
      </c>
      <c r="F124" s="31">
        <v>-33.030569999999997</v>
      </c>
      <c r="G124" s="32">
        <v>7893.22</v>
      </c>
      <c r="H124" s="33">
        <v>1</v>
      </c>
      <c r="I124" s="33">
        <v>0</v>
      </c>
      <c r="J124" s="33">
        <v>0</v>
      </c>
      <c r="K124" s="32">
        <v>0</v>
      </c>
      <c r="L124" s="33">
        <v>1</v>
      </c>
      <c r="M124" s="34"/>
    </row>
    <row r="125" spans="1:13" ht="14.25" customHeight="1" x14ac:dyDescent="0.2">
      <c r="A125" s="28" t="s">
        <v>40</v>
      </c>
      <c r="B125" s="29" t="s">
        <v>44</v>
      </c>
      <c r="C125" s="30">
        <v>0</v>
      </c>
      <c r="D125" s="30">
        <v>12</v>
      </c>
      <c r="E125" s="31">
        <v>-71.546968000000007</v>
      </c>
      <c r="F125" s="31">
        <v>-33.027388000000002</v>
      </c>
      <c r="G125" s="32">
        <v>8866.8700000000008</v>
      </c>
      <c r="H125" s="33">
        <v>1</v>
      </c>
      <c r="I125" s="33">
        <v>0</v>
      </c>
      <c r="J125" s="33">
        <v>0</v>
      </c>
      <c r="K125" s="32">
        <v>0</v>
      </c>
      <c r="L125" s="33">
        <v>1</v>
      </c>
      <c r="M125" s="34"/>
    </row>
    <row r="126" spans="1:13" ht="14.25" customHeight="1" x14ac:dyDescent="0.2">
      <c r="A126" s="28" t="s">
        <v>40</v>
      </c>
      <c r="B126" s="29" t="s">
        <v>44</v>
      </c>
      <c r="C126" s="30">
        <v>0</v>
      </c>
      <c r="D126" s="30">
        <v>13</v>
      </c>
      <c r="E126" s="31">
        <v>-71.567457000000005</v>
      </c>
      <c r="F126" s="31">
        <v>-33.023707999999999</v>
      </c>
      <c r="G126" s="32">
        <v>10844.89</v>
      </c>
      <c r="H126" s="33">
        <v>1</v>
      </c>
      <c r="I126" s="33">
        <v>0</v>
      </c>
      <c r="J126" s="33">
        <v>0</v>
      </c>
      <c r="K126" s="32">
        <v>0</v>
      </c>
      <c r="L126" s="33">
        <v>1</v>
      </c>
      <c r="M126" s="34"/>
    </row>
    <row r="127" spans="1:13" ht="14.25" customHeight="1" x14ac:dyDescent="0.2">
      <c r="A127" s="28" t="s">
        <v>40</v>
      </c>
      <c r="B127" s="29" t="s">
        <v>44</v>
      </c>
      <c r="C127" s="30">
        <v>0</v>
      </c>
      <c r="D127" s="30">
        <v>14</v>
      </c>
      <c r="E127" s="31">
        <v>-71.590868</v>
      </c>
      <c r="F127" s="31">
        <v>-33.032829999999997</v>
      </c>
      <c r="G127" s="32">
        <v>13618.75</v>
      </c>
      <c r="H127" s="33">
        <v>1</v>
      </c>
      <c r="I127" s="33">
        <v>0</v>
      </c>
      <c r="J127" s="33">
        <v>0</v>
      </c>
      <c r="K127" s="32">
        <v>0</v>
      </c>
      <c r="L127" s="33">
        <v>1</v>
      </c>
      <c r="M127" s="34"/>
    </row>
    <row r="128" spans="1:13" ht="14.25" customHeight="1" x14ac:dyDescent="0.2">
      <c r="A128" s="28" t="s">
        <v>40</v>
      </c>
      <c r="B128" s="29" t="s">
        <v>44</v>
      </c>
      <c r="C128" s="30">
        <v>0</v>
      </c>
      <c r="D128" s="30">
        <v>15</v>
      </c>
      <c r="E128" s="31">
        <v>-71.612665000000007</v>
      </c>
      <c r="F128" s="31">
        <v>-33.044111999999998</v>
      </c>
      <c r="G128" s="32">
        <v>16232.76</v>
      </c>
      <c r="H128" s="33">
        <v>1</v>
      </c>
      <c r="I128" s="33">
        <v>0</v>
      </c>
      <c r="J128" s="33">
        <v>0</v>
      </c>
      <c r="K128" s="32">
        <v>0</v>
      </c>
      <c r="L128" s="33">
        <v>1</v>
      </c>
      <c r="M128" s="34"/>
    </row>
    <row r="129" spans="1:13" ht="14.25" customHeight="1" x14ac:dyDescent="0.2">
      <c r="A129" s="28" t="s">
        <v>40</v>
      </c>
      <c r="B129" s="29" t="s">
        <v>44</v>
      </c>
      <c r="C129" s="30">
        <v>0</v>
      </c>
      <c r="D129" s="30">
        <v>16</v>
      </c>
      <c r="E129" s="31">
        <v>-71.628960000000006</v>
      </c>
      <c r="F129" s="31">
        <v>-33.036237</v>
      </c>
      <c r="G129" s="32">
        <v>18119.7</v>
      </c>
      <c r="H129" s="33">
        <v>1</v>
      </c>
      <c r="I129" s="33">
        <v>1</v>
      </c>
      <c r="J129" s="33">
        <v>0</v>
      </c>
      <c r="K129" s="32">
        <v>0.05</v>
      </c>
      <c r="L129" s="33">
        <v>1</v>
      </c>
      <c r="M129" s="34"/>
    </row>
    <row r="130" spans="1:13" ht="14.25" customHeight="1" x14ac:dyDescent="0.2">
      <c r="A130" s="28" t="s">
        <v>40</v>
      </c>
      <c r="B130" s="29" t="s">
        <v>44</v>
      </c>
      <c r="C130" s="30">
        <v>1</v>
      </c>
      <c r="D130" s="30">
        <v>1</v>
      </c>
      <c r="E130" s="31">
        <v>-71.629007000000001</v>
      </c>
      <c r="F130" s="31">
        <v>-33.036355</v>
      </c>
      <c r="G130" s="32">
        <v>300.49</v>
      </c>
      <c r="H130" s="33">
        <v>1</v>
      </c>
      <c r="I130" s="33">
        <v>1</v>
      </c>
      <c r="J130" s="40">
        <v>1</v>
      </c>
      <c r="K130" s="32">
        <v>0.9</v>
      </c>
      <c r="L130" s="33">
        <v>1</v>
      </c>
      <c r="M130" s="34"/>
    </row>
    <row r="131" spans="1:13" ht="14.25" customHeight="1" x14ac:dyDescent="0.2">
      <c r="A131" s="28" t="s">
        <v>40</v>
      </c>
      <c r="B131" s="29" t="s">
        <v>44</v>
      </c>
      <c r="C131" s="30">
        <v>1</v>
      </c>
      <c r="D131" s="30">
        <v>2</v>
      </c>
      <c r="E131" s="31">
        <v>-71.612558000000007</v>
      </c>
      <c r="F131" s="31">
        <v>-33.044213999999997</v>
      </c>
      <c r="G131" s="32">
        <v>2201.79</v>
      </c>
      <c r="H131" s="33">
        <v>1</v>
      </c>
      <c r="I131" s="33">
        <v>1</v>
      </c>
      <c r="J131" s="33">
        <v>0</v>
      </c>
      <c r="K131" s="32">
        <v>0.05</v>
      </c>
      <c r="L131" s="33">
        <v>1</v>
      </c>
      <c r="M131" s="34"/>
    </row>
    <row r="132" spans="1:13" ht="14.25" customHeight="1" x14ac:dyDescent="0.2">
      <c r="A132" s="28" t="s">
        <v>40</v>
      </c>
      <c r="B132" s="29" t="s">
        <v>44</v>
      </c>
      <c r="C132" s="30">
        <v>1</v>
      </c>
      <c r="D132" s="30">
        <v>3</v>
      </c>
      <c r="E132" s="31">
        <v>-71.590827000000004</v>
      </c>
      <c r="F132" s="31">
        <v>-33.032969000000001</v>
      </c>
      <c r="G132" s="32">
        <v>5030.96</v>
      </c>
      <c r="H132" s="33">
        <v>1</v>
      </c>
      <c r="I132" s="33">
        <v>0</v>
      </c>
      <c r="J132" s="33">
        <v>0</v>
      </c>
      <c r="K132" s="32">
        <v>0</v>
      </c>
      <c r="L132" s="33">
        <v>1</v>
      </c>
      <c r="M132" s="34"/>
    </row>
    <row r="133" spans="1:13" ht="14.25" customHeight="1" x14ac:dyDescent="0.2">
      <c r="A133" s="28" t="s">
        <v>40</v>
      </c>
      <c r="B133" s="29" t="s">
        <v>44</v>
      </c>
      <c r="C133" s="30">
        <v>1</v>
      </c>
      <c r="D133" s="30">
        <v>4</v>
      </c>
      <c r="E133" s="31">
        <v>-71.567155999999997</v>
      </c>
      <c r="F133" s="31">
        <v>-33.024017999999998</v>
      </c>
      <c r="G133" s="32">
        <v>7803.38</v>
      </c>
      <c r="H133" s="33">
        <v>1</v>
      </c>
      <c r="I133" s="33">
        <v>0</v>
      </c>
      <c r="J133" s="33">
        <v>0</v>
      </c>
      <c r="K133" s="32">
        <v>0</v>
      </c>
      <c r="L133" s="33">
        <v>1</v>
      </c>
      <c r="M133" s="34"/>
    </row>
    <row r="134" spans="1:13" ht="14.25" customHeight="1" x14ac:dyDescent="0.2">
      <c r="A134" s="28" t="s">
        <v>40</v>
      </c>
      <c r="B134" s="29" t="s">
        <v>44</v>
      </c>
      <c r="C134" s="30">
        <v>1</v>
      </c>
      <c r="D134" s="30">
        <v>5</v>
      </c>
      <c r="E134" s="31">
        <v>-71.557665</v>
      </c>
      <c r="F134" s="31">
        <v>-33.025624999999998</v>
      </c>
      <c r="G134" s="32">
        <v>8708.6299999999992</v>
      </c>
      <c r="H134" s="33">
        <v>1</v>
      </c>
      <c r="I134" s="33">
        <v>0</v>
      </c>
      <c r="J134" s="33">
        <v>0</v>
      </c>
      <c r="K134" s="32">
        <v>0</v>
      </c>
      <c r="L134" s="33">
        <v>1</v>
      </c>
      <c r="M134" s="34"/>
    </row>
    <row r="135" spans="1:13" ht="14.25" customHeight="1" x14ac:dyDescent="0.2">
      <c r="A135" s="28" t="s">
        <v>40</v>
      </c>
      <c r="B135" s="29" t="s">
        <v>44</v>
      </c>
      <c r="C135" s="30">
        <v>1</v>
      </c>
      <c r="D135" s="30">
        <v>6</v>
      </c>
      <c r="E135" s="31">
        <v>-71.546985000000006</v>
      </c>
      <c r="F135" s="31">
        <v>-33.027569999999997</v>
      </c>
      <c r="G135" s="32">
        <v>9731.34</v>
      </c>
      <c r="H135" s="33">
        <v>1</v>
      </c>
      <c r="I135" s="33">
        <v>0</v>
      </c>
      <c r="J135" s="33">
        <v>0</v>
      </c>
      <c r="K135" s="32">
        <v>0</v>
      </c>
      <c r="L135" s="33">
        <v>1</v>
      </c>
      <c r="M135" s="34"/>
    </row>
    <row r="136" spans="1:13" ht="14.25" customHeight="1" x14ac:dyDescent="0.2">
      <c r="A136" s="28" t="s">
        <v>40</v>
      </c>
      <c r="B136" s="29" t="s">
        <v>44</v>
      </c>
      <c r="C136" s="30">
        <v>1</v>
      </c>
      <c r="D136" s="30">
        <v>7</v>
      </c>
      <c r="E136" s="31">
        <v>-71.543993999999998</v>
      </c>
      <c r="F136" s="31">
        <v>-33.030636000000001</v>
      </c>
      <c r="G136" s="32">
        <v>10329.93</v>
      </c>
      <c r="H136" s="33">
        <v>1</v>
      </c>
      <c r="I136" s="33">
        <v>0</v>
      </c>
      <c r="J136" s="33">
        <v>0</v>
      </c>
      <c r="K136" s="32">
        <v>0</v>
      </c>
      <c r="L136" s="33">
        <v>1</v>
      </c>
      <c r="M136" s="34"/>
    </row>
    <row r="137" spans="1:13" ht="14.25" customHeight="1" x14ac:dyDescent="0.2">
      <c r="A137" s="28" t="s">
        <v>40</v>
      </c>
      <c r="B137" s="29" t="s">
        <v>44</v>
      </c>
      <c r="C137" s="30">
        <v>1</v>
      </c>
      <c r="D137" s="30">
        <v>8</v>
      </c>
      <c r="E137" s="31">
        <v>-71.545423</v>
      </c>
      <c r="F137" s="31">
        <v>-33.033763999999998</v>
      </c>
      <c r="G137" s="32">
        <v>11058.26</v>
      </c>
      <c r="H137" s="33">
        <v>1</v>
      </c>
      <c r="I137" s="33">
        <v>0</v>
      </c>
      <c r="J137" s="33">
        <v>0</v>
      </c>
      <c r="K137" s="32">
        <v>0</v>
      </c>
      <c r="L137" s="33">
        <v>1</v>
      </c>
      <c r="M137" s="34"/>
    </row>
    <row r="138" spans="1:13" ht="14.25" customHeight="1" x14ac:dyDescent="0.2">
      <c r="A138" s="28" t="s">
        <v>40</v>
      </c>
      <c r="B138" s="29" t="s">
        <v>44</v>
      </c>
      <c r="C138" s="30">
        <v>1</v>
      </c>
      <c r="D138" s="30">
        <v>9</v>
      </c>
      <c r="E138" s="31">
        <v>-71.541763000000003</v>
      </c>
      <c r="F138" s="31">
        <v>-33.038393999999997</v>
      </c>
      <c r="G138" s="32">
        <v>11972.15</v>
      </c>
      <c r="H138" s="33">
        <v>1</v>
      </c>
      <c r="I138" s="33">
        <v>0</v>
      </c>
      <c r="J138" s="33">
        <v>0</v>
      </c>
      <c r="K138" s="32">
        <v>0</v>
      </c>
      <c r="L138" s="33">
        <v>1</v>
      </c>
      <c r="M138" s="34"/>
    </row>
    <row r="139" spans="1:13" ht="14.25" customHeight="1" x14ac:dyDescent="0.2">
      <c r="A139" s="28" t="s">
        <v>40</v>
      </c>
      <c r="B139" s="29" t="s">
        <v>44</v>
      </c>
      <c r="C139" s="30">
        <v>1</v>
      </c>
      <c r="D139" s="30">
        <v>10</v>
      </c>
      <c r="E139" s="31">
        <v>-71.542105000000006</v>
      </c>
      <c r="F139" s="31">
        <v>-33.041645000000003</v>
      </c>
      <c r="G139" s="32">
        <v>12597.9</v>
      </c>
      <c r="H139" s="33">
        <v>1</v>
      </c>
      <c r="I139" s="33">
        <v>0</v>
      </c>
      <c r="J139" s="33">
        <v>0</v>
      </c>
      <c r="K139" s="32">
        <v>0</v>
      </c>
      <c r="L139" s="33">
        <v>1</v>
      </c>
      <c r="M139" s="34"/>
    </row>
    <row r="140" spans="1:13" ht="14.25" customHeight="1" x14ac:dyDescent="0.2">
      <c r="A140" s="28" t="s">
        <v>40</v>
      </c>
      <c r="B140" s="29" t="s">
        <v>44</v>
      </c>
      <c r="C140" s="30">
        <v>1</v>
      </c>
      <c r="D140" s="30">
        <v>11</v>
      </c>
      <c r="E140" s="31">
        <v>-71.538978999999998</v>
      </c>
      <c r="F140" s="31">
        <v>-33.046447000000001</v>
      </c>
      <c r="G140" s="32">
        <v>13374</v>
      </c>
      <c r="H140" s="33">
        <v>1</v>
      </c>
      <c r="I140" s="33">
        <v>0</v>
      </c>
      <c r="J140" s="33">
        <v>0</v>
      </c>
      <c r="K140" s="32">
        <v>0</v>
      </c>
      <c r="L140" s="33">
        <v>1</v>
      </c>
      <c r="M140" s="34"/>
    </row>
    <row r="141" spans="1:13" ht="14.25" customHeight="1" x14ac:dyDescent="0.2">
      <c r="A141" s="28" t="s">
        <v>40</v>
      </c>
      <c r="B141" s="29" t="s">
        <v>44</v>
      </c>
      <c r="C141" s="30">
        <v>1</v>
      </c>
      <c r="D141" s="30">
        <v>12</v>
      </c>
      <c r="E141" s="31">
        <v>-71.536736000000005</v>
      </c>
      <c r="F141" s="31">
        <v>-33.052725000000002</v>
      </c>
      <c r="G141" s="32">
        <v>14135.88</v>
      </c>
      <c r="H141" s="33">
        <v>1</v>
      </c>
      <c r="I141" s="33">
        <v>0</v>
      </c>
      <c r="J141" s="33">
        <v>0</v>
      </c>
      <c r="K141" s="32">
        <v>0</v>
      </c>
      <c r="L141" s="33">
        <v>1</v>
      </c>
      <c r="M141" s="34"/>
    </row>
    <row r="142" spans="1:13" ht="14.25" customHeight="1" x14ac:dyDescent="0.2">
      <c r="A142" s="28" t="s">
        <v>40</v>
      </c>
      <c r="B142" s="29" t="s">
        <v>44</v>
      </c>
      <c r="C142" s="30">
        <v>1</v>
      </c>
      <c r="D142" s="30">
        <v>13</v>
      </c>
      <c r="E142" s="31">
        <v>-71.535173999999998</v>
      </c>
      <c r="F142" s="31">
        <v>-33.055399000000001</v>
      </c>
      <c r="G142" s="32">
        <v>14479.12</v>
      </c>
      <c r="H142" s="33">
        <v>1</v>
      </c>
      <c r="I142" s="33">
        <v>0</v>
      </c>
      <c r="J142" s="33">
        <v>0</v>
      </c>
      <c r="K142" s="32">
        <v>0</v>
      </c>
      <c r="L142" s="33">
        <v>1</v>
      </c>
      <c r="M142" s="34"/>
    </row>
    <row r="143" spans="1:13" ht="14.25" customHeight="1" x14ac:dyDescent="0.2">
      <c r="A143" s="28" t="s">
        <v>40</v>
      </c>
      <c r="B143" s="29" t="s">
        <v>44</v>
      </c>
      <c r="C143" s="30">
        <v>1</v>
      </c>
      <c r="D143" s="30">
        <v>14</v>
      </c>
      <c r="E143" s="31">
        <v>-71.536562000000004</v>
      </c>
      <c r="F143" s="31">
        <v>-33.062703999999997</v>
      </c>
      <c r="G143" s="32">
        <v>15518.97</v>
      </c>
      <c r="H143" s="33">
        <v>1</v>
      </c>
      <c r="I143" s="33">
        <v>0</v>
      </c>
      <c r="J143" s="33">
        <v>0</v>
      </c>
      <c r="K143" s="32">
        <v>0</v>
      </c>
      <c r="L143" s="33">
        <v>1</v>
      </c>
      <c r="M143" s="34"/>
    </row>
    <row r="144" spans="1:13" ht="14.25" customHeight="1" x14ac:dyDescent="0.2">
      <c r="A144" s="28" t="s">
        <v>40</v>
      </c>
      <c r="B144" s="29" t="s">
        <v>44</v>
      </c>
      <c r="C144" s="30">
        <v>1</v>
      </c>
      <c r="D144" s="30">
        <v>15</v>
      </c>
      <c r="E144" s="49">
        <v>-71.533033000000003</v>
      </c>
      <c r="F144" s="49">
        <v>-33.056168</v>
      </c>
      <c r="G144" s="50">
        <v>18279.259999999998</v>
      </c>
      <c r="H144" s="33">
        <v>1</v>
      </c>
      <c r="I144" s="33">
        <v>1</v>
      </c>
      <c r="J144" s="33">
        <v>0</v>
      </c>
      <c r="K144" s="32">
        <v>0.05</v>
      </c>
      <c r="L144" s="33">
        <v>1</v>
      </c>
      <c r="M144" s="34"/>
    </row>
    <row r="145" spans="1:13" ht="14.25" customHeight="1" x14ac:dyDescent="0.2">
      <c r="A145" s="28" t="s">
        <v>40</v>
      </c>
      <c r="B145" s="29" t="s">
        <v>45</v>
      </c>
      <c r="C145" s="30">
        <v>0</v>
      </c>
      <c r="D145" s="30">
        <v>1</v>
      </c>
      <c r="E145" s="31">
        <v>-71.493297999999996</v>
      </c>
      <c r="F145" s="31">
        <v>-33.021338</v>
      </c>
      <c r="G145" s="32">
        <v>110.52</v>
      </c>
      <c r="H145" s="33">
        <v>1</v>
      </c>
      <c r="I145" s="33">
        <v>1</v>
      </c>
      <c r="J145" s="33">
        <v>1</v>
      </c>
      <c r="K145" s="32">
        <v>0.9</v>
      </c>
      <c r="L145" s="33">
        <v>1</v>
      </c>
      <c r="M145" s="34"/>
    </row>
    <row r="146" spans="1:13" ht="14.25" customHeight="1" x14ac:dyDescent="0.2">
      <c r="A146" s="28" t="s">
        <v>40</v>
      </c>
      <c r="B146" s="29" t="s">
        <v>45</v>
      </c>
      <c r="C146" s="30">
        <v>0</v>
      </c>
      <c r="D146" s="30">
        <v>2</v>
      </c>
      <c r="E146" s="31">
        <v>-71.495990000000006</v>
      </c>
      <c r="F146" s="31">
        <v>-33.018906999999999</v>
      </c>
      <c r="G146" s="32">
        <v>581.79999999999995</v>
      </c>
      <c r="H146" s="33">
        <v>1</v>
      </c>
      <c r="I146" s="33">
        <v>1</v>
      </c>
      <c r="J146" s="33">
        <v>0</v>
      </c>
      <c r="K146" s="32">
        <v>0.05</v>
      </c>
      <c r="L146" s="33">
        <v>1</v>
      </c>
      <c r="M146" s="34"/>
    </row>
    <row r="147" spans="1:13" ht="14.25" customHeight="1" x14ac:dyDescent="0.2">
      <c r="A147" s="28" t="s">
        <v>40</v>
      </c>
      <c r="B147" s="29" t="s">
        <v>45</v>
      </c>
      <c r="C147" s="30">
        <v>0</v>
      </c>
      <c r="D147" s="30">
        <v>3</v>
      </c>
      <c r="E147" s="31">
        <v>-71.507544999999993</v>
      </c>
      <c r="F147" s="31">
        <v>-33.023428000000003</v>
      </c>
      <c r="G147" s="32">
        <v>2160.2399999999998</v>
      </c>
      <c r="H147" s="33">
        <v>1</v>
      </c>
      <c r="I147" s="33">
        <v>0</v>
      </c>
      <c r="J147" s="33">
        <v>0</v>
      </c>
      <c r="K147" s="32">
        <v>0</v>
      </c>
      <c r="L147" s="33">
        <v>1</v>
      </c>
      <c r="M147" s="34"/>
    </row>
    <row r="148" spans="1:13" ht="14.25" customHeight="1" x14ac:dyDescent="0.2">
      <c r="A148" s="28" t="s">
        <v>40</v>
      </c>
      <c r="B148" s="29" t="s">
        <v>45</v>
      </c>
      <c r="C148" s="30">
        <v>0</v>
      </c>
      <c r="D148" s="30">
        <v>4</v>
      </c>
      <c r="E148" s="31">
        <v>-71.522019999999998</v>
      </c>
      <c r="F148" s="31">
        <v>-33.020986000000001</v>
      </c>
      <c r="G148" s="32">
        <v>3642.92</v>
      </c>
      <c r="H148" s="33">
        <v>1</v>
      </c>
      <c r="I148" s="33">
        <v>0</v>
      </c>
      <c r="J148" s="33">
        <v>0</v>
      </c>
      <c r="K148" s="32">
        <v>0</v>
      </c>
      <c r="L148" s="33">
        <v>1</v>
      </c>
      <c r="M148" s="34"/>
    </row>
    <row r="149" spans="1:13" ht="14.25" customHeight="1" x14ac:dyDescent="0.2">
      <c r="A149" s="28" t="s">
        <v>40</v>
      </c>
      <c r="B149" s="29" t="s">
        <v>45</v>
      </c>
      <c r="C149" s="30">
        <v>0</v>
      </c>
      <c r="D149" s="30">
        <v>5</v>
      </c>
      <c r="E149" s="31">
        <v>-71.528147000000004</v>
      </c>
      <c r="F149" s="31">
        <v>-33.024180999999999</v>
      </c>
      <c r="G149" s="32">
        <v>5957.97</v>
      </c>
      <c r="H149" s="33">
        <v>1</v>
      </c>
      <c r="I149" s="33">
        <v>0</v>
      </c>
      <c r="J149" s="33">
        <v>0</v>
      </c>
      <c r="K149" s="32">
        <v>0</v>
      </c>
      <c r="L149" s="33">
        <v>1</v>
      </c>
      <c r="M149" s="34"/>
    </row>
    <row r="150" spans="1:13" ht="14.25" customHeight="1" x14ac:dyDescent="0.2">
      <c r="A150" s="28" t="s">
        <v>40</v>
      </c>
      <c r="B150" s="29" t="s">
        <v>45</v>
      </c>
      <c r="C150" s="30">
        <v>0</v>
      </c>
      <c r="D150" s="30">
        <v>6</v>
      </c>
      <c r="E150" s="31">
        <v>-71.529927999999998</v>
      </c>
      <c r="F150" s="31">
        <v>-33.030402000000002</v>
      </c>
      <c r="G150" s="32">
        <v>6912.06</v>
      </c>
      <c r="H150" s="33">
        <v>1</v>
      </c>
      <c r="I150" s="33">
        <v>0</v>
      </c>
      <c r="J150" s="33">
        <v>0</v>
      </c>
      <c r="K150" s="32">
        <v>0</v>
      </c>
      <c r="L150" s="33">
        <v>1</v>
      </c>
      <c r="M150" s="34"/>
    </row>
    <row r="151" spans="1:13" ht="14.25" customHeight="1" x14ac:dyDescent="0.2">
      <c r="A151" s="28" t="s">
        <v>40</v>
      </c>
      <c r="B151" s="29" t="s">
        <v>45</v>
      </c>
      <c r="C151" s="30">
        <v>0</v>
      </c>
      <c r="D151" s="30">
        <v>7</v>
      </c>
      <c r="E151" s="31">
        <v>-71.534626000000003</v>
      </c>
      <c r="F151" s="31">
        <v>-33.031182999999999</v>
      </c>
      <c r="G151" s="32">
        <v>7703.66</v>
      </c>
      <c r="H151" s="33">
        <v>1</v>
      </c>
      <c r="I151" s="33">
        <v>0</v>
      </c>
      <c r="J151" s="33">
        <v>0</v>
      </c>
      <c r="K151" s="32">
        <v>0</v>
      </c>
      <c r="L151" s="33">
        <v>1</v>
      </c>
      <c r="M151" s="34"/>
    </row>
    <row r="152" spans="1:13" ht="14.25" customHeight="1" x14ac:dyDescent="0.2">
      <c r="A152" s="28" t="s">
        <v>40</v>
      </c>
      <c r="B152" s="29" t="s">
        <v>45</v>
      </c>
      <c r="C152" s="30">
        <v>0</v>
      </c>
      <c r="D152" s="30">
        <v>8</v>
      </c>
      <c r="E152" s="31">
        <v>-71.540013000000002</v>
      </c>
      <c r="F152" s="31">
        <v>-33.029223000000002</v>
      </c>
      <c r="G152" s="32">
        <v>8259.5300000000007</v>
      </c>
      <c r="H152" s="33">
        <v>1</v>
      </c>
      <c r="I152" s="33">
        <v>0</v>
      </c>
      <c r="J152" s="33">
        <v>0</v>
      </c>
      <c r="K152" s="32">
        <v>0</v>
      </c>
      <c r="L152" s="33">
        <v>1</v>
      </c>
      <c r="M152" s="34"/>
    </row>
    <row r="153" spans="1:13" ht="14.25" customHeight="1" x14ac:dyDescent="0.2">
      <c r="A153" s="28" t="s">
        <v>40</v>
      </c>
      <c r="B153" s="29" t="s">
        <v>45</v>
      </c>
      <c r="C153" s="30">
        <v>0</v>
      </c>
      <c r="D153" s="30">
        <v>9</v>
      </c>
      <c r="E153" s="31">
        <v>-71.546968000000007</v>
      </c>
      <c r="F153" s="31">
        <v>-33.027388000000002</v>
      </c>
      <c r="G153" s="32">
        <v>8940.64</v>
      </c>
      <c r="H153" s="33">
        <v>1</v>
      </c>
      <c r="I153" s="33">
        <v>0</v>
      </c>
      <c r="J153" s="33">
        <v>0</v>
      </c>
      <c r="K153" s="32">
        <v>0</v>
      </c>
      <c r="L153" s="33">
        <v>1</v>
      </c>
      <c r="M153" s="34"/>
    </row>
    <row r="154" spans="1:13" ht="14.25" customHeight="1" x14ac:dyDescent="0.2">
      <c r="A154" s="28" t="s">
        <v>40</v>
      </c>
      <c r="B154" s="29" t="s">
        <v>45</v>
      </c>
      <c r="C154" s="30">
        <v>0</v>
      </c>
      <c r="D154" s="30">
        <v>10</v>
      </c>
      <c r="E154" s="31">
        <v>-71.567457000000005</v>
      </c>
      <c r="F154" s="31">
        <v>-33.023707999999999</v>
      </c>
      <c r="G154" s="32">
        <v>10918.66</v>
      </c>
      <c r="H154" s="33">
        <v>1</v>
      </c>
      <c r="I154" s="33">
        <v>0</v>
      </c>
      <c r="J154" s="33">
        <v>0</v>
      </c>
      <c r="K154" s="32">
        <v>0</v>
      </c>
      <c r="L154" s="33">
        <v>1</v>
      </c>
      <c r="M154" s="34"/>
    </row>
    <row r="155" spans="1:13" ht="14.25" customHeight="1" x14ac:dyDescent="0.2">
      <c r="A155" s="28" t="s">
        <v>40</v>
      </c>
      <c r="B155" s="29" t="s">
        <v>45</v>
      </c>
      <c r="C155" s="30">
        <v>0</v>
      </c>
      <c r="D155" s="30">
        <v>11</v>
      </c>
      <c r="E155" s="31">
        <v>-71.590868</v>
      </c>
      <c r="F155" s="31">
        <v>-33.032829999999997</v>
      </c>
      <c r="G155" s="32">
        <v>13692.52</v>
      </c>
      <c r="H155" s="33">
        <v>1</v>
      </c>
      <c r="I155" s="33">
        <v>0</v>
      </c>
      <c r="J155" s="33">
        <v>0</v>
      </c>
      <c r="K155" s="32">
        <v>0</v>
      </c>
      <c r="L155" s="33">
        <v>1</v>
      </c>
      <c r="M155" s="34"/>
    </row>
    <row r="156" spans="1:13" ht="14.25" customHeight="1" x14ac:dyDescent="0.2">
      <c r="A156" s="28" t="s">
        <v>40</v>
      </c>
      <c r="B156" s="29" t="s">
        <v>45</v>
      </c>
      <c r="C156" s="30">
        <v>0</v>
      </c>
      <c r="D156" s="30">
        <v>12</v>
      </c>
      <c r="E156" s="31">
        <v>-71.612601999999995</v>
      </c>
      <c r="F156" s="31">
        <v>-33.044125999999999</v>
      </c>
      <c r="G156" s="32">
        <v>16300.45</v>
      </c>
      <c r="H156" s="33">
        <v>1</v>
      </c>
      <c r="I156" s="33">
        <v>0</v>
      </c>
      <c r="J156" s="33">
        <v>0</v>
      </c>
      <c r="K156" s="32">
        <v>0</v>
      </c>
      <c r="L156" s="33">
        <v>1</v>
      </c>
      <c r="M156" s="34"/>
    </row>
    <row r="157" spans="1:13" ht="14.25" customHeight="1" x14ac:dyDescent="0.2">
      <c r="A157" s="28" t="s">
        <v>40</v>
      </c>
      <c r="B157" s="29" t="s">
        <v>45</v>
      </c>
      <c r="C157" s="30">
        <v>0</v>
      </c>
      <c r="D157" s="30">
        <v>13</v>
      </c>
      <c r="E157" s="31">
        <v>-71.628960000000006</v>
      </c>
      <c r="F157" s="31">
        <v>-33.036237</v>
      </c>
      <c r="G157" s="32">
        <v>18193.47</v>
      </c>
      <c r="H157" s="33">
        <v>1</v>
      </c>
      <c r="I157" s="33">
        <v>1</v>
      </c>
      <c r="J157" s="33">
        <v>0</v>
      </c>
      <c r="K157" s="32">
        <v>0.05</v>
      </c>
      <c r="L157" s="33">
        <v>1</v>
      </c>
      <c r="M157" s="34"/>
    </row>
    <row r="158" spans="1:13" ht="14.25" customHeight="1" x14ac:dyDescent="0.2">
      <c r="A158" s="28" t="s">
        <v>40</v>
      </c>
      <c r="B158" s="29" t="s">
        <v>45</v>
      </c>
      <c r="C158" s="30">
        <v>1</v>
      </c>
      <c r="D158" s="30">
        <v>1</v>
      </c>
      <c r="E158" s="31">
        <v>-71.629234999999994</v>
      </c>
      <c r="F158" s="31">
        <v>-33.035352000000003</v>
      </c>
      <c r="G158" s="32">
        <v>187.22</v>
      </c>
      <c r="H158" s="33">
        <v>1</v>
      </c>
      <c r="I158" s="33">
        <v>1</v>
      </c>
      <c r="J158" s="40">
        <v>1</v>
      </c>
      <c r="K158" s="32">
        <v>0.9</v>
      </c>
      <c r="L158" s="33">
        <v>1</v>
      </c>
      <c r="M158" s="34"/>
    </row>
    <row r="159" spans="1:13" ht="14.25" customHeight="1" x14ac:dyDescent="0.2">
      <c r="A159" s="28" t="s">
        <v>40</v>
      </c>
      <c r="B159" s="29" t="s">
        <v>45</v>
      </c>
      <c r="C159" s="30">
        <v>1</v>
      </c>
      <c r="D159" s="30">
        <v>2</v>
      </c>
      <c r="E159" s="31">
        <v>-71.612558000000007</v>
      </c>
      <c r="F159" s="31">
        <v>-33.044213999999997</v>
      </c>
      <c r="G159" s="32">
        <v>2201.79</v>
      </c>
      <c r="H159" s="33">
        <v>1</v>
      </c>
      <c r="I159" s="33">
        <v>1</v>
      </c>
      <c r="J159" s="33">
        <v>0</v>
      </c>
      <c r="K159" s="32">
        <v>0.05</v>
      </c>
      <c r="L159" s="33">
        <v>1</v>
      </c>
      <c r="M159" s="34"/>
    </row>
    <row r="160" spans="1:13" ht="14.25" customHeight="1" x14ac:dyDescent="0.2">
      <c r="A160" s="28" t="s">
        <v>40</v>
      </c>
      <c r="B160" s="29" t="s">
        <v>45</v>
      </c>
      <c r="C160" s="30">
        <v>1</v>
      </c>
      <c r="D160" s="30">
        <v>3</v>
      </c>
      <c r="E160" s="31">
        <v>-71.590827000000004</v>
      </c>
      <c r="F160" s="31">
        <v>-33.032969000000001</v>
      </c>
      <c r="G160" s="32">
        <v>5030.96</v>
      </c>
      <c r="H160" s="33">
        <v>1</v>
      </c>
      <c r="I160" s="33">
        <v>0</v>
      </c>
      <c r="J160" s="33">
        <v>0</v>
      </c>
      <c r="K160" s="32">
        <v>0</v>
      </c>
      <c r="L160" s="33">
        <v>1</v>
      </c>
      <c r="M160" s="34"/>
    </row>
    <row r="161" spans="1:13" ht="14.25" customHeight="1" x14ac:dyDescent="0.2">
      <c r="A161" s="28" t="s">
        <v>40</v>
      </c>
      <c r="B161" s="29" t="s">
        <v>45</v>
      </c>
      <c r="C161" s="30">
        <v>1</v>
      </c>
      <c r="D161" s="30">
        <v>4</v>
      </c>
      <c r="E161" s="31">
        <v>-71.567155999999997</v>
      </c>
      <c r="F161" s="31">
        <v>-33.024017999999998</v>
      </c>
      <c r="G161" s="32">
        <v>7803.38</v>
      </c>
      <c r="H161" s="33">
        <v>1</v>
      </c>
      <c r="I161" s="33">
        <v>0</v>
      </c>
      <c r="J161" s="33">
        <v>0</v>
      </c>
      <c r="K161" s="32">
        <v>0</v>
      </c>
      <c r="L161" s="33">
        <v>1</v>
      </c>
      <c r="M161" s="34"/>
    </row>
    <row r="162" spans="1:13" ht="14.25" customHeight="1" x14ac:dyDescent="0.2">
      <c r="A162" s="28" t="s">
        <v>40</v>
      </c>
      <c r="B162" s="29" t="s">
        <v>45</v>
      </c>
      <c r="C162" s="30">
        <v>1</v>
      </c>
      <c r="D162" s="30">
        <v>5</v>
      </c>
      <c r="E162" s="31">
        <v>-71.557665</v>
      </c>
      <c r="F162" s="31">
        <v>-33.025624999999998</v>
      </c>
      <c r="G162" s="32">
        <v>8708.6299999999992</v>
      </c>
      <c r="H162" s="33">
        <v>1</v>
      </c>
      <c r="I162" s="33">
        <v>0</v>
      </c>
      <c r="J162" s="33">
        <v>0</v>
      </c>
      <c r="K162" s="32">
        <v>0</v>
      </c>
      <c r="L162" s="33">
        <v>1</v>
      </c>
      <c r="M162" s="34"/>
    </row>
    <row r="163" spans="1:13" ht="14.25" customHeight="1" x14ac:dyDescent="0.2">
      <c r="A163" s="28" t="s">
        <v>40</v>
      </c>
      <c r="B163" s="29" t="s">
        <v>45</v>
      </c>
      <c r="C163" s="30">
        <v>1</v>
      </c>
      <c r="D163" s="30">
        <v>6</v>
      </c>
      <c r="E163" s="31">
        <v>-71.546985000000006</v>
      </c>
      <c r="F163" s="31">
        <v>-33.027569999999997</v>
      </c>
      <c r="G163" s="32">
        <v>9731.34</v>
      </c>
      <c r="H163" s="33">
        <v>1</v>
      </c>
      <c r="I163" s="33">
        <v>0</v>
      </c>
      <c r="J163" s="33">
        <v>0</v>
      </c>
      <c r="K163" s="32">
        <v>0</v>
      </c>
      <c r="L163" s="33">
        <v>1</v>
      </c>
      <c r="M163" s="34"/>
    </row>
    <row r="164" spans="1:13" ht="14.25" customHeight="1" x14ac:dyDescent="0.2">
      <c r="A164" s="28" t="s">
        <v>40</v>
      </c>
      <c r="B164" s="29" t="s">
        <v>45</v>
      </c>
      <c r="C164" s="30">
        <v>1</v>
      </c>
      <c r="D164" s="30">
        <v>7</v>
      </c>
      <c r="E164" s="31">
        <v>-71.540076999999997</v>
      </c>
      <c r="F164" s="31">
        <v>-33.029401</v>
      </c>
      <c r="G164" s="32">
        <v>10408</v>
      </c>
      <c r="H164" s="33">
        <v>1</v>
      </c>
      <c r="I164" s="33">
        <v>0</v>
      </c>
      <c r="J164" s="33">
        <v>0</v>
      </c>
      <c r="K164" s="32">
        <v>0</v>
      </c>
      <c r="L164" s="33">
        <v>1</v>
      </c>
      <c r="M164" s="34"/>
    </row>
    <row r="165" spans="1:13" ht="14.25" customHeight="1" x14ac:dyDescent="0.2">
      <c r="A165" s="28" t="s">
        <v>40</v>
      </c>
      <c r="B165" s="29" t="s">
        <v>45</v>
      </c>
      <c r="C165" s="30">
        <v>1</v>
      </c>
      <c r="D165" s="30">
        <v>8</v>
      </c>
      <c r="E165" s="31">
        <v>-71.529894999999996</v>
      </c>
      <c r="F165" s="31">
        <v>-33.030366999999998</v>
      </c>
      <c r="G165" s="32">
        <v>11910.75</v>
      </c>
      <c r="H165" s="33">
        <v>1</v>
      </c>
      <c r="I165" s="33">
        <v>0</v>
      </c>
      <c r="J165" s="33">
        <v>0</v>
      </c>
      <c r="K165" s="32">
        <v>0</v>
      </c>
      <c r="L165" s="33">
        <v>1</v>
      </c>
      <c r="M165" s="34"/>
    </row>
    <row r="166" spans="1:13" ht="14.25" customHeight="1" x14ac:dyDescent="0.2">
      <c r="A166" s="28" t="s">
        <v>40</v>
      </c>
      <c r="B166" s="29" t="s">
        <v>45</v>
      </c>
      <c r="C166" s="30">
        <v>1</v>
      </c>
      <c r="D166" s="30">
        <v>9</v>
      </c>
      <c r="E166" s="31">
        <v>-71.528177999999997</v>
      </c>
      <c r="F166" s="31">
        <v>-33.024172999999998</v>
      </c>
      <c r="G166" s="32">
        <v>12856.86</v>
      </c>
      <c r="H166" s="33">
        <v>1</v>
      </c>
      <c r="I166" s="33">
        <v>0</v>
      </c>
      <c r="J166" s="33">
        <v>0</v>
      </c>
      <c r="K166" s="32">
        <v>0</v>
      </c>
      <c r="L166" s="33">
        <v>1</v>
      </c>
      <c r="M166" s="34"/>
    </row>
    <row r="167" spans="1:13" ht="14.25" customHeight="1" x14ac:dyDescent="0.2">
      <c r="A167" s="28" t="s">
        <v>40</v>
      </c>
      <c r="B167" s="29" t="s">
        <v>45</v>
      </c>
      <c r="C167" s="30">
        <v>1</v>
      </c>
      <c r="D167" s="30">
        <v>10</v>
      </c>
      <c r="E167" s="31">
        <v>-71.517589999999998</v>
      </c>
      <c r="F167" s="31">
        <v>-33.027619000000001</v>
      </c>
      <c r="G167" s="32">
        <v>13979.93</v>
      </c>
      <c r="H167" s="33">
        <v>1</v>
      </c>
      <c r="I167" s="33">
        <v>0</v>
      </c>
      <c r="J167" s="33">
        <v>0</v>
      </c>
      <c r="K167" s="32">
        <v>0</v>
      </c>
      <c r="L167" s="33">
        <v>1</v>
      </c>
      <c r="M167" s="34"/>
    </row>
    <row r="168" spans="1:13" ht="14.25" customHeight="1" x14ac:dyDescent="0.2">
      <c r="A168" s="28" t="s">
        <v>40</v>
      </c>
      <c r="B168" s="29" t="s">
        <v>45</v>
      </c>
      <c r="C168" s="30">
        <v>1</v>
      </c>
      <c r="D168" s="30">
        <v>11</v>
      </c>
      <c r="E168" s="31">
        <v>-71.521986999999996</v>
      </c>
      <c r="F168" s="31">
        <v>-33.020954000000003</v>
      </c>
      <c r="G168" s="32">
        <v>15179.63</v>
      </c>
      <c r="H168" s="33">
        <v>1</v>
      </c>
      <c r="I168" s="33">
        <v>0</v>
      </c>
      <c r="J168" s="33">
        <v>0</v>
      </c>
      <c r="K168" s="32">
        <v>0</v>
      </c>
      <c r="L168" s="33">
        <v>1</v>
      </c>
      <c r="M168" s="34"/>
    </row>
    <row r="169" spans="1:13" ht="14.25" customHeight="1" x14ac:dyDescent="0.2">
      <c r="A169" s="28" t="s">
        <v>40</v>
      </c>
      <c r="B169" s="29" t="s">
        <v>45</v>
      </c>
      <c r="C169" s="30">
        <v>1</v>
      </c>
      <c r="D169" s="30">
        <v>12</v>
      </c>
      <c r="E169" s="31">
        <v>-71.507537999999997</v>
      </c>
      <c r="F169" s="31">
        <v>-33.023584</v>
      </c>
      <c r="G169" s="32">
        <v>16652.71</v>
      </c>
      <c r="H169" s="33">
        <v>1</v>
      </c>
      <c r="I169" s="33">
        <v>0</v>
      </c>
      <c r="J169" s="33">
        <v>0</v>
      </c>
      <c r="K169" s="32">
        <v>0</v>
      </c>
      <c r="L169" s="33">
        <v>1</v>
      </c>
      <c r="M169" s="34"/>
    </row>
    <row r="170" spans="1:13" ht="14.25" customHeight="1" x14ac:dyDescent="0.2">
      <c r="A170" s="28" t="s">
        <v>40</v>
      </c>
      <c r="B170" s="29" t="s">
        <v>45</v>
      </c>
      <c r="C170" s="30">
        <v>1</v>
      </c>
      <c r="D170" s="30">
        <v>13</v>
      </c>
      <c r="E170" s="31">
        <v>-71.495964000000001</v>
      </c>
      <c r="F170" s="31">
        <v>-33.018974999999998</v>
      </c>
      <c r="G170" s="32">
        <v>18241.2</v>
      </c>
      <c r="H170" s="33">
        <v>1</v>
      </c>
      <c r="I170" s="33">
        <v>0</v>
      </c>
      <c r="J170" s="33">
        <v>0</v>
      </c>
      <c r="K170" s="32">
        <v>0</v>
      </c>
      <c r="L170" s="33">
        <v>1</v>
      </c>
      <c r="M170" s="34"/>
    </row>
    <row r="171" spans="1:13" ht="14.25" customHeight="1" x14ac:dyDescent="0.2">
      <c r="A171" s="28" t="s">
        <v>40</v>
      </c>
      <c r="B171" s="29" t="s">
        <v>45</v>
      </c>
      <c r="C171" s="30">
        <v>1</v>
      </c>
      <c r="D171" s="30">
        <v>14</v>
      </c>
      <c r="E171" s="31">
        <v>-71.493261000000004</v>
      </c>
      <c r="F171" s="31">
        <v>-33.021332999999998</v>
      </c>
      <c r="G171" s="32">
        <v>18708.05</v>
      </c>
      <c r="H171" s="33">
        <v>1</v>
      </c>
      <c r="I171" s="33">
        <v>1</v>
      </c>
      <c r="J171" s="33">
        <v>0</v>
      </c>
      <c r="K171" s="32">
        <v>0.05</v>
      </c>
      <c r="L171" s="33">
        <v>1</v>
      </c>
      <c r="M171" s="34"/>
    </row>
    <row r="172" spans="1:13" ht="14.25" customHeight="1" x14ac:dyDescent="0.2">
      <c r="A172" s="28" t="s">
        <v>40</v>
      </c>
      <c r="B172" s="29" t="s">
        <v>46</v>
      </c>
      <c r="C172" s="30">
        <v>0</v>
      </c>
      <c r="D172" s="30">
        <v>1</v>
      </c>
      <c r="E172" s="31">
        <v>-71.493297999999996</v>
      </c>
      <c r="F172" s="31">
        <v>-33.021338</v>
      </c>
      <c r="G172" s="32">
        <v>166.2</v>
      </c>
      <c r="H172" s="33">
        <v>1</v>
      </c>
      <c r="I172" s="33">
        <v>1</v>
      </c>
      <c r="J172" s="33">
        <v>1</v>
      </c>
      <c r="K172" s="32">
        <v>0.9</v>
      </c>
      <c r="L172" s="33">
        <v>1</v>
      </c>
      <c r="M172" s="34"/>
    </row>
    <row r="173" spans="1:13" ht="14.25" customHeight="1" x14ac:dyDescent="0.2">
      <c r="A173" s="28" t="s">
        <v>40</v>
      </c>
      <c r="B173" s="29" t="s">
        <v>46</v>
      </c>
      <c r="C173" s="30">
        <v>0</v>
      </c>
      <c r="D173" s="30">
        <v>2</v>
      </c>
      <c r="E173" s="31">
        <v>-71.506476000000006</v>
      </c>
      <c r="F173" s="31">
        <v>-33.010162000000001</v>
      </c>
      <c r="G173" s="32">
        <v>3391.42</v>
      </c>
      <c r="H173" s="33">
        <v>1</v>
      </c>
      <c r="I173" s="33">
        <v>1</v>
      </c>
      <c r="J173" s="33">
        <v>0</v>
      </c>
      <c r="K173" s="32">
        <v>0.05</v>
      </c>
      <c r="L173" s="33">
        <v>1</v>
      </c>
      <c r="M173" s="34"/>
    </row>
    <row r="174" spans="1:13" ht="14.25" customHeight="1" x14ac:dyDescent="0.2">
      <c r="A174" s="28" t="s">
        <v>40</v>
      </c>
      <c r="B174" s="29" t="s">
        <v>46</v>
      </c>
      <c r="C174" s="30">
        <v>0</v>
      </c>
      <c r="D174" s="30">
        <v>3</v>
      </c>
      <c r="E174" s="31">
        <v>-71.514362000000006</v>
      </c>
      <c r="F174" s="31">
        <v>-33.004173000000002</v>
      </c>
      <c r="G174" s="32">
        <v>4854.18</v>
      </c>
      <c r="H174" s="33">
        <v>1</v>
      </c>
      <c r="I174" s="33">
        <v>0</v>
      </c>
      <c r="J174" s="33">
        <v>0</v>
      </c>
      <c r="K174" s="32">
        <v>0</v>
      </c>
      <c r="L174" s="33">
        <v>1</v>
      </c>
      <c r="M174" s="34"/>
    </row>
    <row r="175" spans="1:13" ht="14.25" customHeight="1" x14ac:dyDescent="0.2">
      <c r="A175" s="28" t="s">
        <v>40</v>
      </c>
      <c r="B175" s="29" t="s">
        <v>46</v>
      </c>
      <c r="C175" s="30">
        <v>0</v>
      </c>
      <c r="D175" s="30">
        <v>4</v>
      </c>
      <c r="E175" s="31">
        <v>-71.546616999999998</v>
      </c>
      <c r="F175" s="31">
        <v>-33.007086000000001</v>
      </c>
      <c r="G175" s="32">
        <v>9879.86</v>
      </c>
      <c r="H175" s="33">
        <v>1</v>
      </c>
      <c r="I175" s="33">
        <v>0</v>
      </c>
      <c r="J175" s="33">
        <v>0</v>
      </c>
      <c r="K175" s="32">
        <v>0</v>
      </c>
      <c r="L175" s="33">
        <v>1</v>
      </c>
      <c r="M175" s="34"/>
    </row>
    <row r="176" spans="1:13" ht="14.25" customHeight="1" x14ac:dyDescent="0.2">
      <c r="A176" s="28" t="s">
        <v>40</v>
      </c>
      <c r="B176" s="29" t="s">
        <v>46</v>
      </c>
      <c r="C176" s="30">
        <v>0</v>
      </c>
      <c r="D176" s="30">
        <v>5</v>
      </c>
      <c r="E176" s="31">
        <v>-71.546640999999994</v>
      </c>
      <c r="F176" s="31">
        <v>-33.018566</v>
      </c>
      <c r="G176" s="32">
        <v>11638.1</v>
      </c>
      <c r="H176" s="33">
        <v>1</v>
      </c>
      <c r="I176" s="33">
        <v>0</v>
      </c>
      <c r="J176" s="33">
        <v>0</v>
      </c>
      <c r="K176" s="32">
        <v>0</v>
      </c>
      <c r="L176" s="33">
        <v>1</v>
      </c>
      <c r="M176" s="34"/>
    </row>
    <row r="177" spans="1:13" ht="14.25" customHeight="1" x14ac:dyDescent="0.2">
      <c r="A177" s="28" t="s">
        <v>40</v>
      </c>
      <c r="B177" s="29" t="s">
        <v>46</v>
      </c>
      <c r="C177" s="30">
        <v>0</v>
      </c>
      <c r="D177" s="30">
        <v>6</v>
      </c>
      <c r="E177" s="31">
        <v>-71.559155000000004</v>
      </c>
      <c r="F177" s="31">
        <v>-33.022900999999997</v>
      </c>
      <c r="G177" s="32">
        <v>13363.45</v>
      </c>
      <c r="H177" s="33">
        <v>1</v>
      </c>
      <c r="I177" s="33">
        <v>0</v>
      </c>
      <c r="J177" s="33">
        <v>0</v>
      </c>
      <c r="K177" s="32">
        <v>0</v>
      </c>
      <c r="L177" s="33">
        <v>1</v>
      </c>
      <c r="M177" s="34"/>
    </row>
    <row r="178" spans="1:13" ht="14.25" customHeight="1" x14ac:dyDescent="0.2">
      <c r="A178" s="28" t="s">
        <v>40</v>
      </c>
      <c r="B178" s="29" t="s">
        <v>46</v>
      </c>
      <c r="C178" s="30">
        <v>0</v>
      </c>
      <c r="D178" s="30">
        <v>7</v>
      </c>
      <c r="E178" s="31">
        <v>-71.567457000000005</v>
      </c>
      <c r="F178" s="31">
        <v>-33.023707999999999</v>
      </c>
      <c r="G178" s="32">
        <v>14339.95</v>
      </c>
      <c r="H178" s="33">
        <v>1</v>
      </c>
      <c r="I178" s="33">
        <v>0</v>
      </c>
      <c r="J178" s="33">
        <v>0</v>
      </c>
      <c r="K178" s="32">
        <v>0</v>
      </c>
      <c r="L178" s="33">
        <v>1</v>
      </c>
      <c r="M178" s="34"/>
    </row>
    <row r="179" spans="1:13" ht="14.25" customHeight="1" x14ac:dyDescent="0.2">
      <c r="A179" s="28" t="s">
        <v>40</v>
      </c>
      <c r="B179" s="29" t="s">
        <v>46</v>
      </c>
      <c r="C179" s="30">
        <v>0</v>
      </c>
      <c r="D179" s="30">
        <v>8</v>
      </c>
      <c r="E179" s="31">
        <v>-71.590868</v>
      </c>
      <c r="F179" s="31">
        <v>-33.032829999999997</v>
      </c>
      <c r="G179" s="32">
        <v>17113.810000000001</v>
      </c>
      <c r="H179" s="33">
        <v>1</v>
      </c>
      <c r="I179" s="33">
        <v>0</v>
      </c>
      <c r="J179" s="33">
        <v>0</v>
      </c>
      <c r="K179" s="32">
        <v>0</v>
      </c>
      <c r="L179" s="33">
        <v>1</v>
      </c>
      <c r="M179" s="34"/>
    </row>
    <row r="180" spans="1:13" ht="14.25" customHeight="1" x14ac:dyDescent="0.2">
      <c r="A180" s="28" t="s">
        <v>40</v>
      </c>
      <c r="B180" s="29" t="s">
        <v>46</v>
      </c>
      <c r="C180" s="30">
        <v>0</v>
      </c>
      <c r="D180" s="30">
        <v>9</v>
      </c>
      <c r="E180" s="31">
        <v>-71.613905000000003</v>
      </c>
      <c r="F180" s="31">
        <v>-33.043835999999999</v>
      </c>
      <c r="G180" s="32">
        <v>19847.73</v>
      </c>
      <c r="H180" s="33">
        <v>1</v>
      </c>
      <c r="I180" s="33">
        <v>0</v>
      </c>
      <c r="J180" s="33">
        <v>0</v>
      </c>
      <c r="K180" s="32">
        <v>0</v>
      </c>
      <c r="L180" s="33">
        <v>1</v>
      </c>
      <c r="M180" s="34"/>
    </row>
    <row r="181" spans="1:13" ht="14.25" customHeight="1" x14ac:dyDescent="0.2">
      <c r="A181" s="28" t="s">
        <v>40</v>
      </c>
      <c r="B181" s="29" t="s">
        <v>46</v>
      </c>
      <c r="C181" s="30">
        <v>0</v>
      </c>
      <c r="D181" s="30">
        <v>10</v>
      </c>
      <c r="E181" s="31">
        <v>-71.629181000000003</v>
      </c>
      <c r="F181" s="31">
        <v>-33.035311999999998</v>
      </c>
      <c r="G181" s="32">
        <v>21719.51</v>
      </c>
      <c r="H181" s="33">
        <v>1</v>
      </c>
      <c r="I181" s="33">
        <v>1</v>
      </c>
      <c r="J181" s="33">
        <v>0</v>
      </c>
      <c r="K181" s="32">
        <v>0.05</v>
      </c>
      <c r="L181" s="33">
        <v>1</v>
      </c>
      <c r="M181" s="34"/>
    </row>
    <row r="182" spans="1:13" ht="14.25" customHeight="1" x14ac:dyDescent="0.2">
      <c r="A182" s="28" t="s">
        <v>40</v>
      </c>
      <c r="B182" s="29" t="s">
        <v>46</v>
      </c>
      <c r="C182" s="30">
        <v>1</v>
      </c>
      <c r="D182" s="30">
        <v>1</v>
      </c>
      <c r="E182" s="31">
        <v>-71.629248000000004</v>
      </c>
      <c r="F182" s="31">
        <v>-33.035311</v>
      </c>
      <c r="G182" s="32">
        <v>205.88</v>
      </c>
      <c r="H182" s="33">
        <v>1</v>
      </c>
      <c r="I182" s="33">
        <v>1</v>
      </c>
      <c r="J182" s="40">
        <v>1</v>
      </c>
      <c r="K182" s="32">
        <v>0.9</v>
      </c>
      <c r="L182" s="33">
        <v>1</v>
      </c>
      <c r="M182" s="34"/>
    </row>
    <row r="183" spans="1:13" ht="14.25" customHeight="1" x14ac:dyDescent="0.2">
      <c r="A183" s="28" t="s">
        <v>40</v>
      </c>
      <c r="B183" s="29" t="s">
        <v>46</v>
      </c>
      <c r="C183" s="30">
        <v>1</v>
      </c>
      <c r="D183" s="30">
        <v>2</v>
      </c>
      <c r="E183" s="31">
        <v>-71.612700000000004</v>
      </c>
      <c r="F183" s="31">
        <v>-33.044181000000002</v>
      </c>
      <c r="G183" s="32">
        <v>2211.4</v>
      </c>
      <c r="H183" s="33">
        <v>1</v>
      </c>
      <c r="I183" s="33">
        <v>1</v>
      </c>
      <c r="J183" s="33">
        <v>0</v>
      </c>
      <c r="K183" s="32">
        <v>0.05</v>
      </c>
      <c r="L183" s="33">
        <v>1</v>
      </c>
      <c r="M183" s="34"/>
    </row>
    <row r="184" spans="1:13" ht="14.25" customHeight="1" x14ac:dyDescent="0.2">
      <c r="A184" s="28" t="s">
        <v>40</v>
      </c>
      <c r="B184" s="29" t="s">
        <v>46</v>
      </c>
      <c r="C184" s="30">
        <v>1</v>
      </c>
      <c r="D184" s="30">
        <v>3</v>
      </c>
      <c r="E184" s="31">
        <v>-71.590827000000004</v>
      </c>
      <c r="F184" s="31">
        <v>-33.032969000000001</v>
      </c>
      <c r="G184" s="32">
        <v>5054.32</v>
      </c>
      <c r="H184" s="33">
        <v>1</v>
      </c>
      <c r="I184" s="33">
        <v>0</v>
      </c>
      <c r="J184" s="33">
        <v>0</v>
      </c>
      <c r="K184" s="32">
        <v>0</v>
      </c>
      <c r="L184" s="33">
        <v>1</v>
      </c>
      <c r="M184" s="34"/>
    </row>
    <row r="185" spans="1:13" ht="14.25" customHeight="1" x14ac:dyDescent="0.2">
      <c r="A185" s="28" t="s">
        <v>40</v>
      </c>
      <c r="B185" s="29" t="s">
        <v>46</v>
      </c>
      <c r="C185" s="30">
        <v>1</v>
      </c>
      <c r="D185" s="30">
        <v>4</v>
      </c>
      <c r="E185" s="31">
        <v>-71.567155999999997</v>
      </c>
      <c r="F185" s="31">
        <v>-33.024017999999998</v>
      </c>
      <c r="G185" s="32">
        <v>7826.74</v>
      </c>
      <c r="H185" s="33">
        <v>1</v>
      </c>
      <c r="I185" s="33">
        <v>0</v>
      </c>
      <c r="J185" s="33">
        <v>0</v>
      </c>
      <c r="K185" s="32">
        <v>0</v>
      </c>
      <c r="L185" s="33">
        <v>1</v>
      </c>
      <c r="M185" s="34"/>
    </row>
    <row r="186" spans="1:13" ht="14.25" customHeight="1" x14ac:dyDescent="0.2">
      <c r="A186" s="28" t="s">
        <v>40</v>
      </c>
      <c r="B186" s="29" t="s">
        <v>46</v>
      </c>
      <c r="C186" s="30">
        <v>1</v>
      </c>
      <c r="D186" s="30">
        <v>5</v>
      </c>
      <c r="E186" s="31">
        <v>-71.557665</v>
      </c>
      <c r="F186" s="31">
        <v>-33.025624999999998</v>
      </c>
      <c r="G186" s="32">
        <v>8731.99</v>
      </c>
      <c r="H186" s="33">
        <v>1</v>
      </c>
      <c r="I186" s="33">
        <v>0</v>
      </c>
      <c r="J186" s="33">
        <v>0</v>
      </c>
      <c r="K186" s="32">
        <v>0</v>
      </c>
      <c r="L186" s="33">
        <v>1</v>
      </c>
      <c r="M186" s="34"/>
    </row>
    <row r="187" spans="1:13" ht="14.25" customHeight="1" x14ac:dyDescent="0.2">
      <c r="A187" s="28" t="s">
        <v>40</v>
      </c>
      <c r="B187" s="29" t="s">
        <v>46</v>
      </c>
      <c r="C187" s="30">
        <v>1</v>
      </c>
      <c r="D187" s="30">
        <v>6</v>
      </c>
      <c r="E187" s="31">
        <v>-71.549206999999996</v>
      </c>
      <c r="F187" s="31">
        <v>-33.026083</v>
      </c>
      <c r="G187" s="32">
        <v>9610.2000000000007</v>
      </c>
      <c r="H187" s="33">
        <v>1</v>
      </c>
      <c r="I187" s="33">
        <v>0</v>
      </c>
      <c r="J187" s="33">
        <v>0</v>
      </c>
      <c r="K187" s="32">
        <v>0</v>
      </c>
      <c r="L187" s="33">
        <v>1</v>
      </c>
      <c r="M187" s="34"/>
    </row>
    <row r="188" spans="1:13" ht="14.25" customHeight="1" x14ac:dyDescent="0.2">
      <c r="A188" s="28" t="s">
        <v>40</v>
      </c>
      <c r="B188" s="29" t="s">
        <v>46</v>
      </c>
      <c r="C188" s="30">
        <v>1</v>
      </c>
      <c r="D188" s="30">
        <v>7</v>
      </c>
      <c r="E188" s="31">
        <v>-71.544837999999999</v>
      </c>
      <c r="F188" s="31">
        <v>-33.022041000000002</v>
      </c>
      <c r="G188" s="32">
        <v>10434.52</v>
      </c>
      <c r="H188" s="33">
        <v>1</v>
      </c>
      <c r="I188" s="33">
        <v>0</v>
      </c>
      <c r="J188" s="33">
        <v>0</v>
      </c>
      <c r="K188" s="32">
        <v>0</v>
      </c>
      <c r="L188" s="33">
        <v>1</v>
      </c>
      <c r="M188" s="34"/>
    </row>
    <row r="189" spans="1:13" ht="14.25" customHeight="1" x14ac:dyDescent="0.2">
      <c r="A189" s="28" t="s">
        <v>40</v>
      </c>
      <c r="B189" s="29" t="s">
        <v>46</v>
      </c>
      <c r="C189" s="30">
        <v>1</v>
      </c>
      <c r="D189" s="30">
        <v>8</v>
      </c>
      <c r="E189" s="31">
        <v>-71.546499999999995</v>
      </c>
      <c r="F189" s="31">
        <v>-33.007075999999998</v>
      </c>
      <c r="G189" s="32">
        <v>12514.85</v>
      </c>
      <c r="H189" s="33">
        <v>1</v>
      </c>
      <c r="I189" s="33">
        <v>0</v>
      </c>
      <c r="J189" s="33">
        <v>0</v>
      </c>
      <c r="K189" s="32">
        <v>0</v>
      </c>
      <c r="L189" s="33">
        <v>1</v>
      </c>
      <c r="M189" s="34"/>
    </row>
    <row r="190" spans="1:13" ht="14.25" customHeight="1" x14ac:dyDescent="0.2">
      <c r="A190" s="28" t="s">
        <v>40</v>
      </c>
      <c r="B190" s="29" t="s">
        <v>46</v>
      </c>
      <c r="C190" s="30">
        <v>1</v>
      </c>
      <c r="D190" s="30">
        <v>9</v>
      </c>
      <c r="E190" s="31">
        <v>-71.514570000000006</v>
      </c>
      <c r="F190" s="31">
        <v>-33.004765999999996</v>
      </c>
      <c r="G190" s="32">
        <v>17393.759999999998</v>
      </c>
      <c r="H190" s="33">
        <v>1</v>
      </c>
      <c r="I190" s="33">
        <v>0</v>
      </c>
      <c r="J190" s="33">
        <v>0</v>
      </c>
      <c r="K190" s="32">
        <v>0</v>
      </c>
      <c r="L190" s="33">
        <v>1</v>
      </c>
      <c r="M190" s="34"/>
    </row>
    <row r="191" spans="1:13" ht="14.25" customHeight="1" x14ac:dyDescent="0.2">
      <c r="A191" s="28" t="s">
        <v>40</v>
      </c>
      <c r="B191" s="29" t="s">
        <v>46</v>
      </c>
      <c r="C191" s="30">
        <v>1</v>
      </c>
      <c r="D191" s="30">
        <v>10</v>
      </c>
      <c r="E191" s="31">
        <v>-71.513732000000005</v>
      </c>
      <c r="F191" s="31">
        <v>-33.007080999999999</v>
      </c>
      <c r="G191" s="32">
        <v>17733.5</v>
      </c>
      <c r="H191" s="33">
        <v>1</v>
      </c>
      <c r="I191" s="33">
        <v>0</v>
      </c>
      <c r="J191" s="33">
        <v>0</v>
      </c>
      <c r="K191" s="32">
        <v>0</v>
      </c>
      <c r="L191" s="33">
        <v>1</v>
      </c>
      <c r="M191" s="34"/>
    </row>
    <row r="192" spans="1:13" ht="14.25" customHeight="1" x14ac:dyDescent="0.2">
      <c r="A192" s="28" t="s">
        <v>40</v>
      </c>
      <c r="B192" s="29" t="s">
        <v>46</v>
      </c>
      <c r="C192" s="30">
        <v>1</v>
      </c>
      <c r="D192" s="30">
        <v>11</v>
      </c>
      <c r="E192" s="31">
        <v>-71.509414000000007</v>
      </c>
      <c r="F192" s="31">
        <v>-33.010449999999999</v>
      </c>
      <c r="G192" s="32">
        <v>18400.71</v>
      </c>
      <c r="H192" s="33">
        <v>1</v>
      </c>
      <c r="I192" s="33">
        <v>0</v>
      </c>
      <c r="J192" s="33">
        <v>0</v>
      </c>
      <c r="K192" s="32">
        <v>0</v>
      </c>
      <c r="L192" s="33">
        <v>1</v>
      </c>
      <c r="M192" s="34"/>
    </row>
    <row r="193" spans="1:13" ht="14.25" customHeight="1" x14ac:dyDescent="0.2">
      <c r="A193" s="28" t="s">
        <v>40</v>
      </c>
      <c r="B193" s="29" t="s">
        <v>46</v>
      </c>
      <c r="C193" s="30">
        <v>1</v>
      </c>
      <c r="D193" s="30">
        <v>12</v>
      </c>
      <c r="E193" s="31">
        <v>-71.506141999999997</v>
      </c>
      <c r="F193" s="31">
        <v>-33.010468000000003</v>
      </c>
      <c r="G193" s="32">
        <v>18827.78</v>
      </c>
      <c r="H193" s="33">
        <v>1</v>
      </c>
      <c r="I193" s="33">
        <v>0</v>
      </c>
      <c r="J193" s="33">
        <v>0</v>
      </c>
      <c r="K193" s="32">
        <v>0</v>
      </c>
      <c r="L193" s="33">
        <v>1</v>
      </c>
      <c r="M193" s="34"/>
    </row>
    <row r="194" spans="1:13" ht="14.25" customHeight="1" x14ac:dyDescent="0.2">
      <c r="A194" s="28" t="s">
        <v>40</v>
      </c>
      <c r="B194" s="29" t="s">
        <v>46</v>
      </c>
      <c r="C194" s="30">
        <v>1</v>
      </c>
      <c r="D194" s="30">
        <v>13</v>
      </c>
      <c r="E194" s="31">
        <v>-71.505559000000005</v>
      </c>
      <c r="F194" s="31">
        <v>-33.012981000000003</v>
      </c>
      <c r="G194" s="32">
        <v>19218.52</v>
      </c>
      <c r="H194" s="33">
        <v>1</v>
      </c>
      <c r="I194" s="33">
        <v>0</v>
      </c>
      <c r="J194" s="33">
        <v>0</v>
      </c>
      <c r="K194" s="32">
        <v>0</v>
      </c>
      <c r="L194" s="33">
        <v>1</v>
      </c>
      <c r="M194" s="34"/>
    </row>
    <row r="195" spans="1:13" ht="14.25" customHeight="1" x14ac:dyDescent="0.2">
      <c r="A195" s="28" t="s">
        <v>40</v>
      </c>
      <c r="B195" s="29" t="s">
        <v>46</v>
      </c>
      <c r="C195" s="30">
        <v>1</v>
      </c>
      <c r="D195" s="30">
        <v>14</v>
      </c>
      <c r="E195" s="31">
        <v>-71.502606</v>
      </c>
      <c r="F195" s="31">
        <v>-33.014287000000003</v>
      </c>
      <c r="G195" s="32">
        <v>19647.580000000002</v>
      </c>
      <c r="H195" s="33">
        <v>1</v>
      </c>
      <c r="I195" s="33">
        <v>0</v>
      </c>
      <c r="J195" s="33">
        <v>0</v>
      </c>
      <c r="K195" s="32">
        <v>0</v>
      </c>
      <c r="L195" s="33">
        <v>1</v>
      </c>
      <c r="M195" s="34"/>
    </row>
    <row r="196" spans="1:13" ht="14.25" customHeight="1" x14ac:dyDescent="0.2">
      <c r="A196" s="28" t="s">
        <v>40</v>
      </c>
      <c r="B196" s="29" t="s">
        <v>46</v>
      </c>
      <c r="C196" s="30">
        <v>1</v>
      </c>
      <c r="D196" s="30">
        <v>15</v>
      </c>
      <c r="E196" s="31">
        <v>-71.493261000000004</v>
      </c>
      <c r="F196" s="31">
        <v>-33.021332999999998</v>
      </c>
      <c r="G196" s="32">
        <v>21770.18</v>
      </c>
      <c r="H196" s="33">
        <v>1</v>
      </c>
      <c r="I196" s="33">
        <v>1</v>
      </c>
      <c r="J196" s="33">
        <v>0</v>
      </c>
      <c r="K196" s="32">
        <v>0.05</v>
      </c>
      <c r="L196" s="33">
        <v>1</v>
      </c>
      <c r="M196" s="34"/>
    </row>
    <row r="197" spans="1:13" ht="14.25" customHeight="1" x14ac:dyDescent="0.2">
      <c r="A197" s="28" t="s">
        <v>40</v>
      </c>
      <c r="B197" s="29" t="s">
        <v>47</v>
      </c>
      <c r="C197" s="30">
        <v>0</v>
      </c>
      <c r="D197" s="30">
        <v>1</v>
      </c>
      <c r="E197" s="31">
        <v>-71.554207000000005</v>
      </c>
      <c r="F197" s="31">
        <v>-33.025387000000002</v>
      </c>
      <c r="G197" s="32">
        <v>191.57</v>
      </c>
      <c r="H197" s="33">
        <v>1</v>
      </c>
      <c r="I197" s="33">
        <v>1</v>
      </c>
      <c r="J197" s="33">
        <v>1</v>
      </c>
      <c r="K197" s="32">
        <v>0.9</v>
      </c>
      <c r="L197" s="33">
        <v>1</v>
      </c>
      <c r="M197" s="34"/>
    </row>
    <row r="198" spans="1:13" ht="14.25" customHeight="1" x14ac:dyDescent="0.2">
      <c r="A198" s="28" t="s">
        <v>40</v>
      </c>
      <c r="B198" s="29" t="s">
        <v>47</v>
      </c>
      <c r="C198" s="30">
        <v>0</v>
      </c>
      <c r="D198" s="30">
        <v>2</v>
      </c>
      <c r="E198" s="31">
        <v>-71.559275999999997</v>
      </c>
      <c r="F198" s="31">
        <v>-33.025191999999997</v>
      </c>
      <c r="G198" s="32">
        <v>719.87</v>
      </c>
      <c r="H198" s="33">
        <v>1</v>
      </c>
      <c r="I198" s="33">
        <v>1</v>
      </c>
      <c r="J198" s="33">
        <v>0</v>
      </c>
      <c r="K198" s="32">
        <v>0.05</v>
      </c>
      <c r="L198" s="33">
        <v>1</v>
      </c>
      <c r="M198" s="34"/>
    </row>
    <row r="199" spans="1:13" ht="14.25" customHeight="1" x14ac:dyDescent="0.2">
      <c r="A199" s="28" t="s">
        <v>40</v>
      </c>
      <c r="B199" s="29" t="s">
        <v>47</v>
      </c>
      <c r="C199" s="30">
        <v>0</v>
      </c>
      <c r="D199" s="30">
        <v>3</v>
      </c>
      <c r="E199" s="31">
        <v>-71.563973000000004</v>
      </c>
      <c r="F199" s="31">
        <v>-33.027920999999999</v>
      </c>
      <c r="G199" s="32">
        <v>1536.65</v>
      </c>
      <c r="H199" s="33">
        <v>1</v>
      </c>
      <c r="I199" s="33">
        <v>0</v>
      </c>
      <c r="J199" s="33">
        <v>0</v>
      </c>
      <c r="K199" s="32">
        <v>0</v>
      </c>
      <c r="L199" s="33">
        <v>1</v>
      </c>
      <c r="M199" s="34"/>
    </row>
    <row r="200" spans="1:13" ht="14.25" customHeight="1" x14ac:dyDescent="0.2">
      <c r="A200" s="28" t="s">
        <v>40</v>
      </c>
      <c r="B200" s="29" t="s">
        <v>47</v>
      </c>
      <c r="C200" s="30">
        <v>0</v>
      </c>
      <c r="D200" s="30">
        <v>4</v>
      </c>
      <c r="E200" s="31">
        <v>-71.582245999999998</v>
      </c>
      <c r="F200" s="31">
        <v>-33.029677</v>
      </c>
      <c r="G200" s="32">
        <v>3948.75</v>
      </c>
      <c r="H200" s="33">
        <v>1</v>
      </c>
      <c r="I200" s="33">
        <v>0</v>
      </c>
      <c r="J200" s="33">
        <v>0</v>
      </c>
      <c r="K200" s="32">
        <v>0</v>
      </c>
      <c r="L200" s="33">
        <v>1</v>
      </c>
      <c r="M200" s="34"/>
    </row>
    <row r="201" spans="1:13" ht="14.25" customHeight="1" x14ac:dyDescent="0.2">
      <c r="A201" s="28" t="s">
        <v>40</v>
      </c>
      <c r="B201" s="29" t="s">
        <v>47</v>
      </c>
      <c r="C201" s="30">
        <v>0</v>
      </c>
      <c r="D201" s="30">
        <v>5</v>
      </c>
      <c r="E201" s="31">
        <v>-71.578638999999995</v>
      </c>
      <c r="F201" s="31">
        <v>-33.034337000000001</v>
      </c>
      <c r="G201" s="32">
        <v>4792.75</v>
      </c>
      <c r="H201" s="33">
        <v>1</v>
      </c>
      <c r="I201" s="33">
        <v>0</v>
      </c>
      <c r="J201" s="33">
        <v>0</v>
      </c>
      <c r="K201" s="32">
        <v>0</v>
      </c>
      <c r="L201" s="33">
        <v>1</v>
      </c>
      <c r="M201" s="34"/>
    </row>
    <row r="202" spans="1:13" ht="14.25" customHeight="1" x14ac:dyDescent="0.2">
      <c r="A202" s="28" t="s">
        <v>40</v>
      </c>
      <c r="B202" s="29" t="s">
        <v>47</v>
      </c>
      <c r="C202" s="30">
        <v>0</v>
      </c>
      <c r="D202" s="30">
        <v>6</v>
      </c>
      <c r="E202" s="31">
        <v>-71.584284999999994</v>
      </c>
      <c r="F202" s="31">
        <v>-33.035639000000003</v>
      </c>
      <c r="G202" s="32">
        <v>5575.15</v>
      </c>
      <c r="H202" s="33">
        <v>1</v>
      </c>
      <c r="I202" s="33">
        <v>0</v>
      </c>
      <c r="J202" s="33">
        <v>0</v>
      </c>
      <c r="K202" s="32">
        <v>0</v>
      </c>
      <c r="L202" s="33">
        <v>1</v>
      </c>
      <c r="M202" s="34"/>
    </row>
    <row r="203" spans="1:13" ht="14.25" customHeight="1" x14ac:dyDescent="0.2">
      <c r="A203" s="28" t="s">
        <v>40</v>
      </c>
      <c r="B203" s="29" t="s">
        <v>47</v>
      </c>
      <c r="C203" s="30">
        <v>0</v>
      </c>
      <c r="D203" s="30">
        <v>7</v>
      </c>
      <c r="E203" s="31">
        <v>-71.583631999999994</v>
      </c>
      <c r="F203" s="31">
        <v>-33.037517000000001</v>
      </c>
      <c r="G203" s="32">
        <v>5854.19</v>
      </c>
      <c r="H203" s="33">
        <v>1</v>
      </c>
      <c r="I203" s="33">
        <v>0</v>
      </c>
      <c r="J203" s="33">
        <v>0</v>
      </c>
      <c r="K203" s="32">
        <v>0</v>
      </c>
      <c r="L203" s="33">
        <v>1</v>
      </c>
      <c r="M203" s="34"/>
    </row>
    <row r="204" spans="1:13" ht="14.25" customHeight="1" x14ac:dyDescent="0.2">
      <c r="A204" s="28" t="s">
        <v>40</v>
      </c>
      <c r="B204" s="29" t="s">
        <v>47</v>
      </c>
      <c r="C204" s="30">
        <v>0</v>
      </c>
      <c r="D204" s="30">
        <v>8</v>
      </c>
      <c r="E204" s="31">
        <v>-71.576605999999998</v>
      </c>
      <c r="F204" s="31">
        <v>-33.042366000000001</v>
      </c>
      <c r="G204" s="32">
        <v>6734.2</v>
      </c>
      <c r="H204" s="33">
        <v>1</v>
      </c>
      <c r="I204" s="33">
        <v>0</v>
      </c>
      <c r="J204" s="33">
        <v>0</v>
      </c>
      <c r="K204" s="32">
        <v>0</v>
      </c>
      <c r="L204" s="33">
        <v>1</v>
      </c>
      <c r="M204" s="34"/>
    </row>
    <row r="205" spans="1:13" ht="14.25" customHeight="1" x14ac:dyDescent="0.2">
      <c r="A205" s="28" t="s">
        <v>40</v>
      </c>
      <c r="B205" s="29" t="s">
        <v>47</v>
      </c>
      <c r="C205" s="30">
        <v>0</v>
      </c>
      <c r="D205" s="30">
        <v>9</v>
      </c>
      <c r="E205" s="31">
        <v>-71.571635000000001</v>
      </c>
      <c r="F205" s="31">
        <v>-33.045616000000003</v>
      </c>
      <c r="G205" s="32">
        <v>7412.24</v>
      </c>
      <c r="H205" s="33">
        <v>1</v>
      </c>
      <c r="I205" s="33">
        <v>0</v>
      </c>
      <c r="J205" s="33">
        <v>0</v>
      </c>
      <c r="K205" s="32">
        <v>0</v>
      </c>
      <c r="L205" s="33">
        <v>1</v>
      </c>
      <c r="M205" s="34"/>
    </row>
    <row r="206" spans="1:13" ht="14.25" customHeight="1" x14ac:dyDescent="0.2">
      <c r="A206" s="28" t="s">
        <v>40</v>
      </c>
      <c r="B206" s="29" t="s">
        <v>47</v>
      </c>
      <c r="C206" s="30">
        <v>0</v>
      </c>
      <c r="D206" s="30">
        <v>10</v>
      </c>
      <c r="E206" s="31">
        <v>-71.564105999999995</v>
      </c>
      <c r="F206" s="31">
        <v>-33.048957999999999</v>
      </c>
      <c r="G206" s="32">
        <v>8718.07</v>
      </c>
      <c r="H206" s="33">
        <v>1</v>
      </c>
      <c r="I206" s="33">
        <v>0</v>
      </c>
      <c r="J206" s="33">
        <v>0</v>
      </c>
      <c r="K206" s="32">
        <v>0</v>
      </c>
      <c r="L206" s="33">
        <v>1</v>
      </c>
      <c r="M206" s="34"/>
    </row>
    <row r="207" spans="1:13" ht="14.25" customHeight="1" x14ac:dyDescent="0.2">
      <c r="A207" s="28" t="s">
        <v>40</v>
      </c>
      <c r="B207" s="29" t="s">
        <v>47</v>
      </c>
      <c r="C207" s="30">
        <v>0</v>
      </c>
      <c r="D207" s="30">
        <v>11</v>
      </c>
      <c r="E207" s="31">
        <v>-71.562880000000007</v>
      </c>
      <c r="F207" s="31">
        <v>-33.048293999999999</v>
      </c>
      <c r="G207" s="32">
        <v>8939.2099999999991</v>
      </c>
      <c r="H207" s="33">
        <v>1</v>
      </c>
      <c r="I207" s="33">
        <v>1</v>
      </c>
      <c r="J207" s="33">
        <v>0</v>
      </c>
      <c r="K207" s="32">
        <v>0.05</v>
      </c>
      <c r="L207" s="33">
        <v>1</v>
      </c>
      <c r="M207" s="34"/>
    </row>
    <row r="208" spans="1:13" ht="14.25" customHeight="1" x14ac:dyDescent="0.2">
      <c r="A208" s="28" t="s">
        <v>40</v>
      </c>
      <c r="B208" s="29" t="s">
        <v>47</v>
      </c>
      <c r="C208" s="30">
        <v>1</v>
      </c>
      <c r="D208" s="30">
        <v>1</v>
      </c>
      <c r="E208" s="31">
        <v>-71.568595999999999</v>
      </c>
      <c r="F208" s="31">
        <v>-33.047173000000001</v>
      </c>
      <c r="G208" s="32">
        <v>725.82</v>
      </c>
      <c r="H208" s="33">
        <v>1</v>
      </c>
      <c r="I208" s="33">
        <v>1</v>
      </c>
      <c r="J208" s="40">
        <v>1</v>
      </c>
      <c r="K208" s="32">
        <v>0.9</v>
      </c>
      <c r="L208" s="33">
        <v>1</v>
      </c>
      <c r="M208" s="34"/>
    </row>
    <row r="209" spans="1:13" ht="14.25" customHeight="1" x14ac:dyDescent="0.2">
      <c r="A209" s="28" t="s">
        <v>40</v>
      </c>
      <c r="B209" s="29" t="s">
        <v>47</v>
      </c>
      <c r="C209" s="30">
        <v>1</v>
      </c>
      <c r="D209" s="30">
        <v>2</v>
      </c>
      <c r="E209" s="31">
        <v>-71.571623000000002</v>
      </c>
      <c r="F209" s="31">
        <v>-33.045608000000001</v>
      </c>
      <c r="G209" s="32">
        <v>1260.02</v>
      </c>
      <c r="H209" s="33">
        <v>1</v>
      </c>
      <c r="I209" s="33">
        <v>1</v>
      </c>
      <c r="J209" s="33">
        <v>0</v>
      </c>
      <c r="K209" s="32">
        <v>0.05</v>
      </c>
      <c r="L209" s="33">
        <v>1</v>
      </c>
      <c r="M209" s="34"/>
    </row>
    <row r="210" spans="1:13" ht="14.25" customHeight="1" x14ac:dyDescent="0.2">
      <c r="A210" s="28" t="s">
        <v>40</v>
      </c>
      <c r="B210" s="29" t="s">
        <v>47</v>
      </c>
      <c r="C210" s="30">
        <v>1</v>
      </c>
      <c r="D210" s="30">
        <v>3</v>
      </c>
      <c r="E210" s="31">
        <v>-71.576648000000006</v>
      </c>
      <c r="F210" s="31">
        <v>-33.042310000000001</v>
      </c>
      <c r="G210" s="32">
        <v>1943.98</v>
      </c>
      <c r="H210" s="33">
        <v>1</v>
      </c>
      <c r="I210" s="33">
        <v>0</v>
      </c>
      <c r="J210" s="33">
        <v>0</v>
      </c>
      <c r="K210" s="32">
        <v>0</v>
      </c>
      <c r="L210" s="33">
        <v>1</v>
      </c>
      <c r="M210" s="34"/>
    </row>
    <row r="211" spans="1:13" ht="14.25" customHeight="1" x14ac:dyDescent="0.2">
      <c r="A211" s="28" t="s">
        <v>40</v>
      </c>
      <c r="B211" s="29" t="s">
        <v>47</v>
      </c>
      <c r="C211" s="30">
        <v>1</v>
      </c>
      <c r="D211" s="30">
        <v>4</v>
      </c>
      <c r="E211" s="31">
        <v>-71.580438999999998</v>
      </c>
      <c r="F211" s="31">
        <v>-33.038722999999997</v>
      </c>
      <c r="G211" s="32">
        <v>2498.89</v>
      </c>
      <c r="H211" s="33">
        <v>1</v>
      </c>
      <c r="I211" s="33">
        <v>0</v>
      </c>
      <c r="J211" s="33">
        <v>0</v>
      </c>
      <c r="K211" s="32">
        <v>0</v>
      </c>
      <c r="L211" s="33">
        <v>1</v>
      </c>
      <c r="M211" s="34"/>
    </row>
    <row r="212" spans="1:13" ht="14.25" customHeight="1" x14ac:dyDescent="0.2">
      <c r="A212" s="28" t="s">
        <v>40</v>
      </c>
      <c r="B212" s="29" t="s">
        <v>47</v>
      </c>
      <c r="C212" s="30">
        <v>1</v>
      </c>
      <c r="D212" s="30">
        <v>5</v>
      </c>
      <c r="E212" s="31">
        <v>-71.583627000000007</v>
      </c>
      <c r="F212" s="31">
        <v>-33.037517000000001</v>
      </c>
      <c r="G212" s="32">
        <v>2908.33</v>
      </c>
      <c r="H212" s="33">
        <v>1</v>
      </c>
      <c r="I212" s="33">
        <v>0</v>
      </c>
      <c r="J212" s="33">
        <v>0</v>
      </c>
      <c r="K212" s="32">
        <v>0</v>
      </c>
      <c r="L212" s="33">
        <v>1</v>
      </c>
      <c r="M212" s="34"/>
    </row>
    <row r="213" spans="1:13" ht="14.25" customHeight="1" x14ac:dyDescent="0.2">
      <c r="A213" s="28" t="s">
        <v>40</v>
      </c>
      <c r="B213" s="29" t="s">
        <v>47</v>
      </c>
      <c r="C213" s="30">
        <v>1</v>
      </c>
      <c r="D213" s="30">
        <v>6</v>
      </c>
      <c r="E213" s="31">
        <v>-71.578614999999999</v>
      </c>
      <c r="F213" s="31">
        <v>-33.034289999999999</v>
      </c>
      <c r="G213" s="32">
        <v>3867.08</v>
      </c>
      <c r="H213" s="33">
        <v>1</v>
      </c>
      <c r="I213" s="33">
        <v>0</v>
      </c>
      <c r="J213" s="33">
        <v>0</v>
      </c>
      <c r="K213" s="32">
        <v>0</v>
      </c>
      <c r="L213" s="33">
        <v>1</v>
      </c>
      <c r="M213" s="34"/>
    </row>
    <row r="214" spans="1:13" ht="14.25" customHeight="1" x14ac:dyDescent="0.2">
      <c r="A214" s="28" t="s">
        <v>40</v>
      </c>
      <c r="B214" s="29" t="s">
        <v>47</v>
      </c>
      <c r="C214" s="30">
        <v>1</v>
      </c>
      <c r="D214" s="30">
        <v>7</v>
      </c>
      <c r="E214" s="31">
        <v>-71.582267000000002</v>
      </c>
      <c r="F214" s="31">
        <v>-33.029620000000001</v>
      </c>
      <c r="G214" s="32">
        <v>4712.03</v>
      </c>
      <c r="H214" s="33">
        <v>1</v>
      </c>
      <c r="I214" s="33">
        <v>0</v>
      </c>
      <c r="J214" s="33">
        <v>0</v>
      </c>
      <c r="K214" s="32">
        <v>0</v>
      </c>
      <c r="L214" s="33">
        <v>1</v>
      </c>
      <c r="M214" s="34"/>
    </row>
    <row r="215" spans="1:13" ht="14.25" customHeight="1" x14ac:dyDescent="0.2">
      <c r="A215" s="28" t="s">
        <v>40</v>
      </c>
      <c r="B215" s="29" t="s">
        <v>47</v>
      </c>
      <c r="C215" s="30">
        <v>1</v>
      </c>
      <c r="D215" s="30">
        <v>8</v>
      </c>
      <c r="E215" s="31">
        <v>-71.581221999999997</v>
      </c>
      <c r="F215" s="31">
        <v>-33.027828</v>
      </c>
      <c r="G215" s="32">
        <v>5041.34</v>
      </c>
      <c r="H215" s="33">
        <v>1</v>
      </c>
      <c r="I215" s="33">
        <v>0</v>
      </c>
      <c r="J215" s="33">
        <v>0</v>
      </c>
      <c r="K215" s="32">
        <v>0</v>
      </c>
      <c r="L215" s="33">
        <v>1</v>
      </c>
      <c r="M215" s="34"/>
    </row>
    <row r="216" spans="1:13" ht="14.25" customHeight="1" x14ac:dyDescent="0.2">
      <c r="A216" s="28" t="s">
        <v>40</v>
      </c>
      <c r="B216" s="29" t="s">
        <v>47</v>
      </c>
      <c r="C216" s="30">
        <v>1</v>
      </c>
      <c r="D216" s="30">
        <v>9</v>
      </c>
      <c r="E216" s="31">
        <v>-71.563841999999994</v>
      </c>
      <c r="F216" s="31">
        <v>-33.027959000000003</v>
      </c>
      <c r="G216" s="32">
        <v>7130.45</v>
      </c>
      <c r="H216" s="33">
        <v>1</v>
      </c>
      <c r="I216" s="33">
        <v>0</v>
      </c>
      <c r="J216" s="33">
        <v>0</v>
      </c>
      <c r="K216" s="32">
        <v>0</v>
      </c>
      <c r="L216" s="33">
        <v>1</v>
      </c>
      <c r="M216" s="34"/>
    </row>
    <row r="217" spans="1:13" ht="14.25" customHeight="1" x14ac:dyDescent="0.2">
      <c r="A217" s="28" t="s">
        <v>40</v>
      </c>
      <c r="B217" s="29" t="s">
        <v>47</v>
      </c>
      <c r="C217" s="30">
        <v>1</v>
      </c>
      <c r="D217" s="30">
        <v>10</v>
      </c>
      <c r="E217" s="31">
        <v>-71.557794000000001</v>
      </c>
      <c r="F217" s="31">
        <v>-33.025606000000003</v>
      </c>
      <c r="G217" s="32">
        <v>8059.73</v>
      </c>
      <c r="H217" s="33">
        <v>1</v>
      </c>
      <c r="I217" s="33">
        <v>0</v>
      </c>
      <c r="J217" s="33">
        <v>0</v>
      </c>
      <c r="K217" s="32">
        <v>0</v>
      </c>
      <c r="L217" s="33">
        <v>1</v>
      </c>
      <c r="M217" s="34"/>
    </row>
    <row r="218" spans="1:13" ht="14.25" customHeight="1" x14ac:dyDescent="0.2">
      <c r="A218" s="28" t="s">
        <v>40</v>
      </c>
      <c r="B218" s="29" t="s">
        <v>47</v>
      </c>
      <c r="C218" s="30">
        <v>1</v>
      </c>
      <c r="D218" s="30">
        <v>11</v>
      </c>
      <c r="E218" s="31">
        <v>-71.551929999999999</v>
      </c>
      <c r="F218" s="31">
        <v>-33.025578000000003</v>
      </c>
      <c r="G218" s="32">
        <v>8691.8799999999992</v>
      </c>
      <c r="H218" s="33">
        <v>1</v>
      </c>
      <c r="I218" s="33">
        <v>0</v>
      </c>
      <c r="J218" s="33">
        <v>0</v>
      </c>
      <c r="K218" s="32">
        <v>0</v>
      </c>
      <c r="L218" s="33">
        <v>1</v>
      </c>
      <c r="M218" s="34"/>
    </row>
    <row r="219" spans="1:13" ht="14.25" customHeight="1" x14ac:dyDescent="0.2">
      <c r="A219" s="28" t="s">
        <v>40</v>
      </c>
      <c r="B219" s="29" t="s">
        <v>47</v>
      </c>
      <c r="C219" s="30">
        <v>1</v>
      </c>
      <c r="D219" s="30">
        <v>12</v>
      </c>
      <c r="E219" s="31">
        <v>-71.552807000000001</v>
      </c>
      <c r="F219" s="31">
        <v>-33.023842000000002</v>
      </c>
      <c r="G219" s="32">
        <v>9066.36</v>
      </c>
      <c r="H219" s="33">
        <v>1</v>
      </c>
      <c r="I219" s="33">
        <v>1</v>
      </c>
      <c r="J219" s="33">
        <v>0</v>
      </c>
      <c r="K219" s="32">
        <v>0.05</v>
      </c>
      <c r="L219" s="33">
        <v>1</v>
      </c>
      <c r="M219" s="34"/>
    </row>
    <row r="220" spans="1:13" ht="14.25" customHeight="1" x14ac:dyDescent="0.2">
      <c r="A220" s="28" t="s">
        <v>40</v>
      </c>
      <c r="B220" s="29" t="s">
        <v>48</v>
      </c>
      <c r="C220" s="30">
        <v>0</v>
      </c>
      <c r="D220" s="30">
        <v>1</v>
      </c>
      <c r="E220" s="49">
        <v>-71.513418999999999</v>
      </c>
      <c r="F220" s="49">
        <v>-33.026991000000002</v>
      </c>
      <c r="G220" s="50">
        <v>1177.44921875</v>
      </c>
      <c r="H220" s="33">
        <v>1</v>
      </c>
      <c r="I220" s="33">
        <v>1</v>
      </c>
      <c r="J220" s="40">
        <v>0</v>
      </c>
      <c r="K220" s="32">
        <v>0.9</v>
      </c>
      <c r="L220" s="33">
        <v>1</v>
      </c>
      <c r="M220" s="34"/>
    </row>
    <row r="221" spans="1:13" ht="14.25" customHeight="1" x14ac:dyDescent="0.2">
      <c r="A221" s="28" t="s">
        <v>40</v>
      </c>
      <c r="B221" s="29" t="s">
        <v>48</v>
      </c>
      <c r="C221" s="30">
        <v>0</v>
      </c>
      <c r="D221" s="30">
        <v>2</v>
      </c>
      <c r="E221" s="31">
        <v>-71.517439999999993</v>
      </c>
      <c r="F221" s="31">
        <v>-33.030346000000002</v>
      </c>
      <c r="G221" s="32">
        <v>1751.14892578125</v>
      </c>
      <c r="H221" s="33">
        <v>1</v>
      </c>
      <c r="I221" s="33">
        <v>1</v>
      </c>
      <c r="J221" s="33">
        <v>0</v>
      </c>
      <c r="K221" s="32">
        <v>0.05</v>
      </c>
      <c r="L221" s="33">
        <v>1</v>
      </c>
      <c r="M221" s="34"/>
    </row>
    <row r="222" spans="1:13" ht="14.25" customHeight="1" x14ac:dyDescent="0.2">
      <c r="A222" s="28" t="s">
        <v>40</v>
      </c>
      <c r="B222" s="29" t="s">
        <v>48</v>
      </c>
      <c r="C222" s="30">
        <v>0</v>
      </c>
      <c r="D222" s="30">
        <v>3</v>
      </c>
      <c r="E222" s="31">
        <v>-71.517390000000006</v>
      </c>
      <c r="F222" s="31">
        <v>-33.027363999999999</v>
      </c>
      <c r="G222" s="32">
        <v>2692.117919921875</v>
      </c>
      <c r="H222" s="33">
        <v>1</v>
      </c>
      <c r="I222" s="33">
        <v>0</v>
      </c>
      <c r="J222" s="33">
        <v>0</v>
      </c>
      <c r="K222" s="32">
        <v>0</v>
      </c>
      <c r="L222" s="33">
        <v>1</v>
      </c>
      <c r="M222" s="34"/>
    </row>
    <row r="223" spans="1:13" ht="14.25" customHeight="1" x14ac:dyDescent="0.2">
      <c r="A223" s="28" t="s">
        <v>40</v>
      </c>
      <c r="B223" s="29" t="s">
        <v>48</v>
      </c>
      <c r="C223" s="30">
        <v>0</v>
      </c>
      <c r="D223" s="30">
        <v>4</v>
      </c>
      <c r="E223" s="31">
        <v>-71.521986999999996</v>
      </c>
      <c r="F223" s="31">
        <v>-33.020954000000003</v>
      </c>
      <c r="G223" s="32">
        <v>3857.923828125</v>
      </c>
      <c r="H223" s="33">
        <v>1</v>
      </c>
      <c r="I223" s="33">
        <v>0</v>
      </c>
      <c r="J223" s="33">
        <v>0</v>
      </c>
      <c r="K223" s="32">
        <v>0</v>
      </c>
      <c r="L223" s="33">
        <v>1</v>
      </c>
      <c r="M223" s="34"/>
    </row>
    <row r="224" spans="1:13" ht="14.25" customHeight="1" x14ac:dyDescent="0.2">
      <c r="A224" s="28" t="s">
        <v>40</v>
      </c>
      <c r="B224" s="29" t="s">
        <v>48</v>
      </c>
      <c r="C224" s="30">
        <v>0</v>
      </c>
      <c r="D224" s="30">
        <v>5</v>
      </c>
      <c r="E224" s="31">
        <v>-71.515546000000001</v>
      </c>
      <c r="F224" s="31">
        <v>-33.021057999999996</v>
      </c>
      <c r="G224" s="32">
        <v>4496.30126953125</v>
      </c>
      <c r="H224" s="33">
        <v>1</v>
      </c>
      <c r="I224" s="33">
        <v>0</v>
      </c>
      <c r="J224" s="33">
        <v>0</v>
      </c>
      <c r="K224" s="32">
        <v>0</v>
      </c>
      <c r="L224" s="33">
        <v>1</v>
      </c>
      <c r="M224" s="34"/>
    </row>
    <row r="225" spans="1:13" ht="14.25" customHeight="1" x14ac:dyDescent="0.2">
      <c r="A225" s="28" t="s">
        <v>40</v>
      </c>
      <c r="B225" s="29" t="s">
        <v>48</v>
      </c>
      <c r="C225" s="30">
        <v>0</v>
      </c>
      <c r="D225" s="30">
        <v>6</v>
      </c>
      <c r="E225" s="31">
        <v>-71.500452999999993</v>
      </c>
      <c r="F225" s="31">
        <v>-33.018144999999997</v>
      </c>
      <c r="G225" s="32">
        <v>6296.75</v>
      </c>
      <c r="H225" s="33">
        <v>1</v>
      </c>
      <c r="I225" s="33">
        <v>0</v>
      </c>
      <c r="J225" s="33">
        <v>0</v>
      </c>
      <c r="K225" s="32">
        <v>0</v>
      </c>
      <c r="L225" s="33">
        <v>1</v>
      </c>
      <c r="M225" s="34"/>
    </row>
    <row r="226" spans="1:13" ht="14.25" customHeight="1" x14ac:dyDescent="0.2">
      <c r="A226" s="28" t="s">
        <v>40</v>
      </c>
      <c r="B226" s="29" t="s">
        <v>48</v>
      </c>
      <c r="C226" s="30">
        <v>0</v>
      </c>
      <c r="D226" s="30">
        <v>7</v>
      </c>
      <c r="E226" s="31">
        <v>-71.512781000000004</v>
      </c>
      <c r="F226" s="31">
        <v>-32.998899000000002</v>
      </c>
      <c r="G226" s="32">
        <v>9036.2314453125</v>
      </c>
      <c r="H226" s="33">
        <v>1</v>
      </c>
      <c r="I226" s="33">
        <v>0</v>
      </c>
      <c r="J226" s="33">
        <v>0</v>
      </c>
      <c r="K226" s="32">
        <v>0</v>
      </c>
      <c r="L226" s="33">
        <v>1</v>
      </c>
      <c r="M226" s="34"/>
    </row>
    <row r="227" spans="1:13" ht="14.25" customHeight="1" x14ac:dyDescent="0.2">
      <c r="A227" s="28" t="s">
        <v>40</v>
      </c>
      <c r="B227" s="29" t="s">
        <v>48</v>
      </c>
      <c r="C227" s="30">
        <v>0</v>
      </c>
      <c r="D227" s="30">
        <v>8</v>
      </c>
      <c r="E227" s="31">
        <v>-71.540723999999997</v>
      </c>
      <c r="F227" s="31">
        <v>-33.000996999999998</v>
      </c>
      <c r="G227" s="32">
        <v>12173.4814453125</v>
      </c>
      <c r="H227" s="33">
        <v>1</v>
      </c>
      <c r="I227" s="33">
        <v>0</v>
      </c>
      <c r="J227" s="33">
        <v>0</v>
      </c>
      <c r="K227" s="32">
        <v>0</v>
      </c>
      <c r="L227" s="33">
        <v>1</v>
      </c>
      <c r="M227" s="34"/>
    </row>
    <row r="228" spans="1:13" ht="14.25" customHeight="1" x14ac:dyDescent="0.2">
      <c r="A228" s="28" t="s">
        <v>40</v>
      </c>
      <c r="B228" s="29" t="s">
        <v>48</v>
      </c>
      <c r="C228" s="30">
        <v>0</v>
      </c>
      <c r="D228" s="30">
        <v>9</v>
      </c>
      <c r="E228" s="31">
        <v>-71.551154999999994</v>
      </c>
      <c r="F228" s="31">
        <v>-33.020122000000001</v>
      </c>
      <c r="G228" s="32">
        <v>14900.314453125</v>
      </c>
      <c r="H228" s="33">
        <v>1</v>
      </c>
      <c r="I228" s="33">
        <v>0</v>
      </c>
      <c r="J228" s="33">
        <v>0</v>
      </c>
      <c r="K228" s="32">
        <v>0</v>
      </c>
      <c r="L228" s="33">
        <v>1</v>
      </c>
      <c r="M228" s="34"/>
    </row>
    <row r="229" spans="1:13" ht="14.25" customHeight="1" x14ac:dyDescent="0.2">
      <c r="A229" s="28" t="s">
        <v>40</v>
      </c>
      <c r="B229" s="29" t="s">
        <v>48</v>
      </c>
      <c r="C229" s="30">
        <v>0</v>
      </c>
      <c r="D229" s="30">
        <v>10</v>
      </c>
      <c r="E229" s="31">
        <v>-71.559364000000002</v>
      </c>
      <c r="F229" s="31">
        <v>-33.020735000000002</v>
      </c>
      <c r="G229" s="32">
        <v>15918.2158203125</v>
      </c>
      <c r="H229" s="33">
        <v>1</v>
      </c>
      <c r="I229" s="33">
        <v>0</v>
      </c>
      <c r="J229" s="33">
        <v>0</v>
      </c>
      <c r="K229" s="32">
        <v>0</v>
      </c>
      <c r="L229" s="33">
        <v>1</v>
      </c>
      <c r="M229" s="34"/>
    </row>
    <row r="230" spans="1:13" ht="14.25" customHeight="1" x14ac:dyDescent="0.2">
      <c r="A230" s="28" t="s">
        <v>40</v>
      </c>
      <c r="B230" s="29" t="s">
        <v>48</v>
      </c>
      <c r="C230" s="30">
        <v>0</v>
      </c>
      <c r="D230" s="30">
        <v>11</v>
      </c>
      <c r="E230" s="31">
        <v>-71.567840000000004</v>
      </c>
      <c r="F230" s="31">
        <v>-33.023198999999998</v>
      </c>
      <c r="G230" s="32">
        <v>17183.427734375</v>
      </c>
      <c r="H230" s="33">
        <v>1</v>
      </c>
      <c r="I230" s="33">
        <v>0</v>
      </c>
      <c r="J230" s="33">
        <v>0</v>
      </c>
      <c r="K230" s="32">
        <v>0</v>
      </c>
      <c r="L230" s="33">
        <v>1</v>
      </c>
      <c r="M230" s="34"/>
    </row>
    <row r="231" spans="1:13" ht="14.25" customHeight="1" x14ac:dyDescent="0.2">
      <c r="A231" s="28" t="s">
        <v>40</v>
      </c>
      <c r="B231" s="29" t="s">
        <v>48</v>
      </c>
      <c r="C231" s="30">
        <v>0</v>
      </c>
      <c r="D231" s="30">
        <v>12</v>
      </c>
      <c r="E231" s="31">
        <v>-71.590868</v>
      </c>
      <c r="F231" s="31">
        <v>-33.032829999999997</v>
      </c>
      <c r="G231" s="32">
        <v>19956.537109375</v>
      </c>
      <c r="H231" s="33">
        <v>1</v>
      </c>
      <c r="I231" s="33">
        <v>0</v>
      </c>
      <c r="J231" s="33">
        <v>0</v>
      </c>
      <c r="K231" s="32">
        <v>0</v>
      </c>
      <c r="L231" s="33">
        <v>1</v>
      </c>
      <c r="M231" s="34"/>
    </row>
    <row r="232" spans="1:13" ht="14.25" customHeight="1" x14ac:dyDescent="0.2">
      <c r="A232" s="28" t="s">
        <v>40</v>
      </c>
      <c r="B232" s="29" t="s">
        <v>48</v>
      </c>
      <c r="C232" s="30">
        <v>0</v>
      </c>
      <c r="D232" s="30">
        <v>13</v>
      </c>
      <c r="E232" s="31">
        <v>-71.605262999999994</v>
      </c>
      <c r="F232" s="31">
        <v>-33.044462000000003</v>
      </c>
      <c r="G232" s="32">
        <v>22025.224609375</v>
      </c>
      <c r="H232" s="33">
        <v>1</v>
      </c>
      <c r="I232" s="33">
        <v>0</v>
      </c>
      <c r="J232" s="33">
        <v>0</v>
      </c>
      <c r="K232" s="32">
        <v>0</v>
      </c>
      <c r="L232" s="33">
        <v>1</v>
      </c>
      <c r="M232" s="34"/>
    </row>
    <row r="233" spans="1:13" ht="14.25" customHeight="1" x14ac:dyDescent="0.2">
      <c r="A233" s="28" t="s">
        <v>40</v>
      </c>
      <c r="B233" s="29" t="s">
        <v>48</v>
      </c>
      <c r="C233" s="30">
        <v>0</v>
      </c>
      <c r="D233" s="30">
        <v>14</v>
      </c>
      <c r="E233" s="31">
        <v>-71.602932999999993</v>
      </c>
      <c r="F233" s="31">
        <v>-33.050341000000003</v>
      </c>
      <c r="G233" s="32">
        <v>22712.6875</v>
      </c>
      <c r="H233" s="33">
        <v>1</v>
      </c>
      <c r="I233" s="33">
        <v>0</v>
      </c>
      <c r="J233" s="33">
        <v>0</v>
      </c>
      <c r="K233" s="32">
        <v>0</v>
      </c>
      <c r="L233" s="33">
        <v>1</v>
      </c>
      <c r="M233" s="34"/>
    </row>
    <row r="234" spans="1:13" ht="14.25" customHeight="1" x14ac:dyDescent="0.2">
      <c r="A234" s="28" t="s">
        <v>40</v>
      </c>
      <c r="B234" s="29" t="s">
        <v>48</v>
      </c>
      <c r="C234" s="30">
        <v>0</v>
      </c>
      <c r="D234" s="30">
        <v>15</v>
      </c>
      <c r="E234" s="31">
        <v>-71.613541999999995</v>
      </c>
      <c r="F234" s="31">
        <v>-33.049658999999998</v>
      </c>
      <c r="G234" s="32">
        <v>23973.3671875</v>
      </c>
      <c r="H234" s="33">
        <v>1</v>
      </c>
      <c r="I234" s="33">
        <v>0</v>
      </c>
      <c r="J234" s="33">
        <v>0</v>
      </c>
      <c r="K234" s="32">
        <v>0</v>
      </c>
      <c r="L234" s="33">
        <v>1</v>
      </c>
      <c r="M234" s="34"/>
    </row>
    <row r="235" spans="1:13" ht="14.25" customHeight="1" x14ac:dyDescent="0.2">
      <c r="A235" s="28" t="s">
        <v>40</v>
      </c>
      <c r="B235" s="29" t="s">
        <v>48</v>
      </c>
      <c r="C235" s="30">
        <v>0</v>
      </c>
      <c r="D235" s="30">
        <v>16</v>
      </c>
      <c r="E235" s="31">
        <v>-71.619404000000003</v>
      </c>
      <c r="F235" s="31">
        <v>-33.046773000000002</v>
      </c>
      <c r="G235" s="32">
        <v>24738.88671875</v>
      </c>
      <c r="H235" s="33">
        <v>1</v>
      </c>
      <c r="I235" s="33">
        <v>1</v>
      </c>
      <c r="J235" s="33">
        <v>0</v>
      </c>
      <c r="K235" s="32">
        <v>0.05</v>
      </c>
      <c r="L235" s="33">
        <v>1</v>
      </c>
      <c r="M235" s="34"/>
    </row>
    <row r="236" spans="1:13" ht="14.25" customHeight="1" x14ac:dyDescent="0.2">
      <c r="A236" s="28" t="s">
        <v>40</v>
      </c>
      <c r="B236" s="29" t="s">
        <v>48</v>
      </c>
      <c r="C236" s="30">
        <v>1</v>
      </c>
      <c r="D236" s="30">
        <v>1</v>
      </c>
      <c r="E236" s="31">
        <v>-71.617204000000001</v>
      </c>
      <c r="F236" s="31">
        <v>-33.045504000000001</v>
      </c>
      <c r="G236" s="32">
        <v>165.88800048828125</v>
      </c>
      <c r="H236" s="33">
        <v>1</v>
      </c>
      <c r="I236" s="33">
        <v>1</v>
      </c>
      <c r="J236" s="40">
        <v>1</v>
      </c>
      <c r="K236" s="32">
        <v>0.9</v>
      </c>
      <c r="L236" s="33">
        <v>1</v>
      </c>
      <c r="M236" s="34"/>
    </row>
    <row r="237" spans="1:13" ht="14.25" customHeight="1" x14ac:dyDescent="0.2">
      <c r="A237" s="28" t="s">
        <v>40</v>
      </c>
      <c r="B237" s="29" t="s">
        <v>48</v>
      </c>
      <c r="C237" s="30">
        <v>1</v>
      </c>
      <c r="D237" s="30">
        <v>2</v>
      </c>
      <c r="E237" s="31">
        <v>-71.611800000000002</v>
      </c>
      <c r="F237" s="31">
        <v>-33.045681999999999</v>
      </c>
      <c r="G237" s="32">
        <v>671.38470458984375</v>
      </c>
      <c r="H237" s="33">
        <v>1</v>
      </c>
      <c r="I237" s="33">
        <v>1</v>
      </c>
      <c r="J237" s="33">
        <v>0</v>
      </c>
      <c r="K237" s="32">
        <v>0.05</v>
      </c>
      <c r="L237" s="33">
        <v>1</v>
      </c>
      <c r="M237" s="34"/>
    </row>
    <row r="238" spans="1:13" ht="14.25" customHeight="1" x14ac:dyDescent="0.2">
      <c r="A238" s="28" t="s">
        <v>40</v>
      </c>
      <c r="B238" s="29" t="s">
        <v>48</v>
      </c>
      <c r="C238" s="30">
        <v>1</v>
      </c>
      <c r="D238" s="30">
        <v>3</v>
      </c>
      <c r="E238" s="31">
        <v>-71.605027000000007</v>
      </c>
      <c r="F238" s="31">
        <v>-33.044387</v>
      </c>
      <c r="G238" s="32">
        <v>1429.302734375</v>
      </c>
      <c r="H238" s="33">
        <v>1</v>
      </c>
      <c r="I238" s="33">
        <v>0</v>
      </c>
      <c r="J238" s="33">
        <v>0</v>
      </c>
      <c r="K238" s="32">
        <v>0</v>
      </c>
      <c r="L238" s="33">
        <v>1</v>
      </c>
      <c r="M238" s="34"/>
    </row>
    <row r="239" spans="1:13" ht="14.25" customHeight="1" x14ac:dyDescent="0.2">
      <c r="A239" s="28" t="s">
        <v>40</v>
      </c>
      <c r="B239" s="29" t="s">
        <v>48</v>
      </c>
      <c r="C239" s="30">
        <v>1</v>
      </c>
      <c r="D239" s="30">
        <v>4</v>
      </c>
      <c r="E239" s="31">
        <v>-71.590827000000004</v>
      </c>
      <c r="F239" s="31">
        <v>-33.032969000000001</v>
      </c>
      <c r="G239" s="32">
        <v>3607.9599609375</v>
      </c>
      <c r="H239" s="33">
        <v>1</v>
      </c>
      <c r="I239" s="33">
        <v>0</v>
      </c>
      <c r="J239" s="33">
        <v>0</v>
      </c>
      <c r="K239" s="32">
        <v>0</v>
      </c>
      <c r="L239" s="33">
        <v>1</v>
      </c>
      <c r="M239" s="34"/>
    </row>
    <row r="240" spans="1:13" ht="14.25" customHeight="1" x14ac:dyDescent="0.2">
      <c r="A240" s="28" t="s">
        <v>40</v>
      </c>
      <c r="B240" s="29" t="s">
        <v>48</v>
      </c>
      <c r="C240" s="30">
        <v>1</v>
      </c>
      <c r="D240" s="30">
        <v>5</v>
      </c>
      <c r="E240" s="31">
        <v>-71.567217999999997</v>
      </c>
      <c r="F240" s="31">
        <v>-33.024011000000002</v>
      </c>
      <c r="G240" s="32">
        <v>6374.537109375</v>
      </c>
      <c r="H240" s="33">
        <v>1</v>
      </c>
      <c r="I240" s="33">
        <v>0</v>
      </c>
      <c r="J240" s="33">
        <v>0</v>
      </c>
      <c r="K240" s="32">
        <v>0</v>
      </c>
      <c r="L240" s="33">
        <v>1</v>
      </c>
      <c r="M240" s="34"/>
    </row>
    <row r="241" spans="1:13" ht="14.25" customHeight="1" x14ac:dyDescent="0.2">
      <c r="A241" s="28" t="s">
        <v>40</v>
      </c>
      <c r="B241" s="29" t="s">
        <v>48</v>
      </c>
      <c r="C241" s="30">
        <v>1</v>
      </c>
      <c r="D241" s="30">
        <v>6</v>
      </c>
      <c r="E241" s="31">
        <v>-71.557665</v>
      </c>
      <c r="F241" s="31">
        <v>-33.025624999999998</v>
      </c>
      <c r="G241" s="32">
        <v>7285.62890625</v>
      </c>
      <c r="H241" s="33">
        <v>1</v>
      </c>
      <c r="I241" s="33">
        <v>0</v>
      </c>
      <c r="J241" s="33">
        <v>0</v>
      </c>
      <c r="K241" s="32">
        <v>0</v>
      </c>
      <c r="L241" s="33">
        <v>1</v>
      </c>
      <c r="M241" s="34"/>
    </row>
    <row r="242" spans="1:13" ht="14.25" customHeight="1" x14ac:dyDescent="0.2">
      <c r="A242" s="28" t="s">
        <v>40</v>
      </c>
      <c r="B242" s="29" t="s">
        <v>48</v>
      </c>
      <c r="C242" s="30">
        <v>1</v>
      </c>
      <c r="D242" s="30">
        <v>7</v>
      </c>
      <c r="E242" s="31">
        <v>-71.550955999999999</v>
      </c>
      <c r="F242" s="31">
        <v>-33.020189000000002</v>
      </c>
      <c r="G242" s="32">
        <v>8587.51171875</v>
      </c>
      <c r="H242" s="33">
        <v>1</v>
      </c>
      <c r="I242" s="33">
        <v>0</v>
      </c>
      <c r="J242" s="33">
        <v>0</v>
      </c>
      <c r="K242" s="32">
        <v>0</v>
      </c>
      <c r="L242" s="33">
        <v>1</v>
      </c>
      <c r="M242" s="34"/>
    </row>
    <row r="243" spans="1:13" ht="14.25" customHeight="1" x14ac:dyDescent="0.2">
      <c r="A243" s="28" t="s">
        <v>40</v>
      </c>
      <c r="B243" s="29" t="s">
        <v>48</v>
      </c>
      <c r="C243" s="30">
        <v>1</v>
      </c>
      <c r="D243" s="30">
        <v>8</v>
      </c>
      <c r="E243" s="31">
        <v>-71.512835999999993</v>
      </c>
      <c r="F243" s="31">
        <v>-32.999229999999997</v>
      </c>
      <c r="G243" s="32">
        <v>14384.17578125</v>
      </c>
      <c r="H243" s="33">
        <v>1</v>
      </c>
      <c r="I243" s="33">
        <v>0</v>
      </c>
      <c r="J243" s="33">
        <v>0</v>
      </c>
      <c r="K243" s="32">
        <v>0</v>
      </c>
      <c r="L243" s="33">
        <v>1</v>
      </c>
      <c r="M243" s="34"/>
    </row>
    <row r="244" spans="1:13" ht="14.25" customHeight="1" x14ac:dyDescent="0.2">
      <c r="A244" s="28" t="s">
        <v>40</v>
      </c>
      <c r="B244" s="29" t="s">
        <v>48</v>
      </c>
      <c r="C244" s="30">
        <v>1</v>
      </c>
      <c r="D244" s="30">
        <v>9</v>
      </c>
      <c r="E244" s="31">
        <v>-71.515513999999996</v>
      </c>
      <c r="F244" s="31">
        <v>-33.020949000000002</v>
      </c>
      <c r="G244" s="32">
        <v>18755.21484375</v>
      </c>
      <c r="H244" s="33">
        <v>1</v>
      </c>
      <c r="I244" s="33">
        <v>0</v>
      </c>
      <c r="J244" s="33">
        <v>0</v>
      </c>
      <c r="K244" s="32">
        <v>0</v>
      </c>
      <c r="L244" s="33">
        <v>1</v>
      </c>
      <c r="M244" s="34"/>
    </row>
    <row r="245" spans="1:13" ht="14.25" customHeight="1" x14ac:dyDescent="0.2">
      <c r="A245" s="28" t="s">
        <v>40</v>
      </c>
      <c r="B245" s="29" t="s">
        <v>48</v>
      </c>
      <c r="C245" s="30">
        <v>1</v>
      </c>
      <c r="D245" s="30">
        <v>10</v>
      </c>
      <c r="E245" s="31">
        <v>-71.522019999999998</v>
      </c>
      <c r="F245" s="31">
        <v>-33.020986000000001</v>
      </c>
      <c r="G245" s="32">
        <v>19404.962890625</v>
      </c>
      <c r="H245" s="33">
        <v>1</v>
      </c>
      <c r="I245" s="33">
        <v>0</v>
      </c>
      <c r="J245" s="33">
        <v>0</v>
      </c>
      <c r="K245" s="32">
        <v>0</v>
      </c>
      <c r="L245" s="33">
        <v>1</v>
      </c>
      <c r="M245" s="34"/>
    </row>
    <row r="246" spans="1:13" ht="14.25" customHeight="1" x14ac:dyDescent="0.2">
      <c r="A246" s="28" t="s">
        <v>40</v>
      </c>
      <c r="B246" s="29" t="s">
        <v>48</v>
      </c>
      <c r="C246" s="30">
        <v>1</v>
      </c>
      <c r="D246" s="30">
        <v>11</v>
      </c>
      <c r="E246" s="31">
        <v>-71.517335000000003</v>
      </c>
      <c r="F246" s="31">
        <v>-33.027293999999998</v>
      </c>
      <c r="G246" s="32">
        <v>20556.755859375</v>
      </c>
      <c r="H246" s="33">
        <v>1</v>
      </c>
      <c r="I246" s="33">
        <v>0</v>
      </c>
      <c r="J246" s="33">
        <v>0</v>
      </c>
      <c r="K246" s="32">
        <v>0</v>
      </c>
      <c r="L246" s="33">
        <v>1</v>
      </c>
      <c r="M246" s="34"/>
    </row>
    <row r="247" spans="1:13" ht="14.25" customHeight="1" x14ac:dyDescent="0.2">
      <c r="A247" s="28" t="s">
        <v>40</v>
      </c>
      <c r="B247" s="29" t="s">
        <v>48</v>
      </c>
      <c r="C247" s="30">
        <v>1</v>
      </c>
      <c r="D247" s="30">
        <v>12</v>
      </c>
      <c r="E247" s="31">
        <v>-71.517391000000003</v>
      </c>
      <c r="F247" s="31">
        <v>-33.030237999999997</v>
      </c>
      <c r="G247" s="32">
        <v>21519.857421875</v>
      </c>
      <c r="H247" s="33">
        <v>1</v>
      </c>
      <c r="I247" s="33">
        <v>0</v>
      </c>
      <c r="J247" s="33">
        <v>0</v>
      </c>
      <c r="K247" s="32">
        <v>0</v>
      </c>
      <c r="L247" s="33">
        <v>1</v>
      </c>
      <c r="M247" s="34"/>
    </row>
    <row r="248" spans="1:13" ht="14.25" customHeight="1" x14ac:dyDescent="0.2">
      <c r="A248" s="28" t="s">
        <v>40</v>
      </c>
      <c r="B248" s="29" t="s">
        <v>48</v>
      </c>
      <c r="C248" s="30">
        <v>1</v>
      </c>
      <c r="D248" s="30">
        <v>13</v>
      </c>
      <c r="E248" s="49">
        <v>-71.513397999999995</v>
      </c>
      <c r="F248" s="49">
        <v>-33.026966000000002</v>
      </c>
      <c r="G248" s="50">
        <v>22084.130859375</v>
      </c>
      <c r="H248" s="33">
        <v>1</v>
      </c>
      <c r="I248" s="33">
        <v>1</v>
      </c>
      <c r="J248" s="33">
        <v>0</v>
      </c>
      <c r="K248" s="32">
        <v>0.05</v>
      </c>
      <c r="L248" s="33">
        <v>1</v>
      </c>
      <c r="M248" s="34"/>
    </row>
    <row r="249" spans="1:13" ht="14.25" customHeight="1" x14ac:dyDescent="0.2">
      <c r="A249" s="28" t="s">
        <v>40</v>
      </c>
      <c r="B249" s="29" t="s">
        <v>49</v>
      </c>
      <c r="C249" s="30">
        <v>0</v>
      </c>
      <c r="D249" s="30">
        <v>1</v>
      </c>
      <c r="E249" s="31">
        <v>-71.477793000000005</v>
      </c>
      <c r="F249" s="31">
        <v>-32.997559000000003</v>
      </c>
      <c r="G249" s="32">
        <v>178.01</v>
      </c>
      <c r="H249" s="33">
        <v>1</v>
      </c>
      <c r="I249" s="33">
        <v>1</v>
      </c>
      <c r="J249" s="33">
        <v>1</v>
      </c>
      <c r="K249" s="32">
        <v>0.9</v>
      </c>
      <c r="L249" s="33">
        <v>1</v>
      </c>
      <c r="M249" s="34"/>
    </row>
    <row r="250" spans="1:13" ht="14.25" customHeight="1" x14ac:dyDescent="0.2">
      <c r="A250" s="28" t="s">
        <v>40</v>
      </c>
      <c r="B250" s="29" t="s">
        <v>49</v>
      </c>
      <c r="C250" s="30">
        <v>0</v>
      </c>
      <c r="D250" s="30">
        <v>2</v>
      </c>
      <c r="E250" s="31">
        <v>-71.480851000000001</v>
      </c>
      <c r="F250" s="31">
        <v>-32.999271999999998</v>
      </c>
      <c r="G250" s="32">
        <v>655.92</v>
      </c>
      <c r="H250" s="33">
        <v>1</v>
      </c>
      <c r="I250" s="33">
        <v>1</v>
      </c>
      <c r="J250" s="33">
        <v>0</v>
      </c>
      <c r="K250" s="32">
        <v>0.05</v>
      </c>
      <c r="L250" s="33">
        <v>1</v>
      </c>
      <c r="M250" s="34"/>
    </row>
    <row r="251" spans="1:13" ht="14.25" customHeight="1" x14ac:dyDescent="0.2">
      <c r="A251" s="28" t="s">
        <v>40</v>
      </c>
      <c r="B251" s="29" t="s">
        <v>49</v>
      </c>
      <c r="C251" s="30">
        <v>0</v>
      </c>
      <c r="D251" s="30">
        <v>3</v>
      </c>
      <c r="E251" s="31">
        <v>-71.484686999999994</v>
      </c>
      <c r="F251" s="31">
        <v>-33.001910000000002</v>
      </c>
      <c r="G251" s="32">
        <v>1306.1500000000001</v>
      </c>
      <c r="H251" s="33">
        <v>1</v>
      </c>
      <c r="I251" s="33">
        <v>0</v>
      </c>
      <c r="J251" s="33">
        <v>0</v>
      </c>
      <c r="K251" s="32">
        <v>0</v>
      </c>
      <c r="L251" s="33">
        <v>1</v>
      </c>
      <c r="M251" s="34"/>
    </row>
    <row r="252" spans="1:13" ht="14.25" customHeight="1" x14ac:dyDescent="0.2">
      <c r="A252" s="28" t="s">
        <v>40</v>
      </c>
      <c r="B252" s="29" t="s">
        <v>49</v>
      </c>
      <c r="C252" s="30">
        <v>0</v>
      </c>
      <c r="D252" s="30">
        <v>4</v>
      </c>
      <c r="E252" s="31">
        <v>-71.487354999999994</v>
      </c>
      <c r="F252" s="31">
        <v>-33.002682999999998</v>
      </c>
      <c r="G252" s="32">
        <v>1657.26</v>
      </c>
      <c r="H252" s="33">
        <v>1</v>
      </c>
      <c r="I252" s="33">
        <v>0</v>
      </c>
      <c r="J252" s="33">
        <v>0</v>
      </c>
      <c r="K252" s="32">
        <v>0</v>
      </c>
      <c r="L252" s="33">
        <v>1</v>
      </c>
      <c r="M252" s="34"/>
    </row>
    <row r="253" spans="1:13" ht="14.25" customHeight="1" x14ac:dyDescent="0.2">
      <c r="A253" s="28" t="s">
        <v>40</v>
      </c>
      <c r="B253" s="29" t="s">
        <v>49</v>
      </c>
      <c r="C253" s="30">
        <v>0</v>
      </c>
      <c r="D253" s="30">
        <v>5</v>
      </c>
      <c r="E253" s="31">
        <v>-71.490613999999994</v>
      </c>
      <c r="F253" s="31">
        <v>-33.001339999999999</v>
      </c>
      <c r="G253" s="32">
        <v>4231.3999999999996</v>
      </c>
      <c r="H253" s="33">
        <v>1</v>
      </c>
      <c r="I253" s="33">
        <v>0</v>
      </c>
      <c r="J253" s="33">
        <v>0</v>
      </c>
      <c r="K253" s="32">
        <v>0</v>
      </c>
      <c r="L253" s="33">
        <v>1</v>
      </c>
      <c r="M253" s="34"/>
    </row>
    <row r="254" spans="1:13" ht="14.25" customHeight="1" x14ac:dyDescent="0.2">
      <c r="A254" s="28" t="s">
        <v>40</v>
      </c>
      <c r="B254" s="29" t="s">
        <v>49</v>
      </c>
      <c r="C254" s="30">
        <v>0</v>
      </c>
      <c r="D254" s="30">
        <v>6</v>
      </c>
      <c r="E254" s="31">
        <v>-71.494586999999996</v>
      </c>
      <c r="F254" s="31">
        <v>-32.997605</v>
      </c>
      <c r="G254" s="32">
        <v>4909.1099999999997</v>
      </c>
      <c r="H254" s="33">
        <v>1</v>
      </c>
      <c r="I254" s="33">
        <v>0</v>
      </c>
      <c r="J254" s="33">
        <v>0</v>
      </c>
      <c r="K254" s="32">
        <v>0</v>
      </c>
      <c r="L254" s="33">
        <v>1</v>
      </c>
      <c r="M254" s="34"/>
    </row>
    <row r="255" spans="1:13" ht="14.25" customHeight="1" x14ac:dyDescent="0.2">
      <c r="A255" s="28" t="s">
        <v>40</v>
      </c>
      <c r="B255" s="29" t="s">
        <v>49</v>
      </c>
      <c r="C255" s="30">
        <v>0</v>
      </c>
      <c r="D255" s="30">
        <v>7</v>
      </c>
      <c r="E255" s="31">
        <v>-71.498351</v>
      </c>
      <c r="F255" s="31">
        <v>-32.999254000000001</v>
      </c>
      <c r="G255" s="32">
        <v>5377.78</v>
      </c>
      <c r="H255" s="33">
        <v>1</v>
      </c>
      <c r="I255" s="33">
        <v>0</v>
      </c>
      <c r="J255" s="33">
        <v>0</v>
      </c>
      <c r="K255" s="32">
        <v>0</v>
      </c>
      <c r="L255" s="33">
        <v>1</v>
      </c>
      <c r="M255" s="34"/>
    </row>
    <row r="256" spans="1:13" ht="14.25" customHeight="1" x14ac:dyDescent="0.2">
      <c r="A256" s="28" t="s">
        <v>40</v>
      </c>
      <c r="B256" s="29" t="s">
        <v>49</v>
      </c>
      <c r="C256" s="30">
        <v>0</v>
      </c>
      <c r="D256" s="30">
        <v>8</v>
      </c>
      <c r="E256" s="31">
        <v>-71.512825000000007</v>
      </c>
      <c r="F256" s="31">
        <v>-32.998885000000001</v>
      </c>
      <c r="G256" s="32">
        <v>7350.06</v>
      </c>
      <c r="H256" s="33">
        <v>1</v>
      </c>
      <c r="I256" s="33">
        <v>0</v>
      </c>
      <c r="J256" s="33">
        <v>0</v>
      </c>
      <c r="K256" s="32">
        <v>0</v>
      </c>
      <c r="L256" s="33">
        <v>1</v>
      </c>
      <c r="M256" s="34"/>
    </row>
    <row r="257" spans="1:13" ht="14.25" customHeight="1" x14ac:dyDescent="0.2">
      <c r="A257" s="28" t="s">
        <v>40</v>
      </c>
      <c r="B257" s="29" t="s">
        <v>49</v>
      </c>
      <c r="C257" s="30">
        <v>0</v>
      </c>
      <c r="D257" s="30">
        <v>9</v>
      </c>
      <c r="E257" s="31">
        <v>-71.551135000000002</v>
      </c>
      <c r="F257" s="31">
        <v>-33.020018999999998</v>
      </c>
      <c r="G257" s="32">
        <v>13198.18</v>
      </c>
      <c r="H257" s="33">
        <v>1</v>
      </c>
      <c r="I257" s="33">
        <v>0</v>
      </c>
      <c r="J257" s="33">
        <v>0</v>
      </c>
      <c r="K257" s="32">
        <v>0</v>
      </c>
      <c r="L257" s="33">
        <v>1</v>
      </c>
      <c r="M257" s="34"/>
    </row>
    <row r="258" spans="1:13" ht="14.25" customHeight="1" x14ac:dyDescent="0.2">
      <c r="A258" s="28" t="s">
        <v>40</v>
      </c>
      <c r="B258" s="29" t="s">
        <v>49</v>
      </c>
      <c r="C258" s="30">
        <v>0</v>
      </c>
      <c r="D258" s="30">
        <v>10</v>
      </c>
      <c r="E258" s="31">
        <v>-71.557326000000003</v>
      </c>
      <c r="F258" s="31">
        <v>-33.021487999999998</v>
      </c>
      <c r="G258" s="32">
        <v>14018.72</v>
      </c>
      <c r="H258" s="33">
        <v>1</v>
      </c>
      <c r="I258" s="33">
        <v>0</v>
      </c>
      <c r="J258" s="33">
        <v>0</v>
      </c>
      <c r="K258" s="32">
        <v>0</v>
      </c>
      <c r="L258" s="33">
        <v>1</v>
      </c>
      <c r="M258" s="34"/>
    </row>
    <row r="259" spans="1:13" ht="14.25" customHeight="1" x14ac:dyDescent="0.2">
      <c r="A259" s="28" t="s">
        <v>40</v>
      </c>
      <c r="B259" s="29" t="s">
        <v>49</v>
      </c>
      <c r="C259" s="30">
        <v>0</v>
      </c>
      <c r="D259" s="30">
        <v>11</v>
      </c>
      <c r="E259" s="31">
        <v>-71.567840000000004</v>
      </c>
      <c r="F259" s="31">
        <v>-33.023198999999998</v>
      </c>
      <c r="G259" s="32">
        <v>15492.86</v>
      </c>
      <c r="H259" s="33">
        <v>1</v>
      </c>
      <c r="I259" s="33">
        <v>0</v>
      </c>
      <c r="J259" s="33">
        <v>0</v>
      </c>
      <c r="K259" s="32">
        <v>0</v>
      </c>
      <c r="L259" s="33">
        <v>1</v>
      </c>
      <c r="M259" s="34"/>
    </row>
    <row r="260" spans="1:13" ht="14.25" customHeight="1" x14ac:dyDescent="0.2">
      <c r="A260" s="28" t="s">
        <v>40</v>
      </c>
      <c r="B260" s="29" t="s">
        <v>49</v>
      </c>
      <c r="C260" s="30">
        <v>0</v>
      </c>
      <c r="D260" s="30">
        <v>12</v>
      </c>
      <c r="E260" s="31">
        <v>-71.590868</v>
      </c>
      <c r="F260" s="31">
        <v>-33.032829999999997</v>
      </c>
      <c r="G260" s="32">
        <v>18265.97</v>
      </c>
      <c r="H260" s="33">
        <v>1</v>
      </c>
      <c r="I260" s="33">
        <v>0</v>
      </c>
      <c r="J260" s="33">
        <v>0</v>
      </c>
      <c r="K260" s="32">
        <v>0</v>
      </c>
      <c r="L260" s="33">
        <v>1</v>
      </c>
      <c r="M260" s="34"/>
    </row>
    <row r="261" spans="1:13" ht="14.25" customHeight="1" x14ac:dyDescent="0.2">
      <c r="A261" s="28" t="s">
        <v>40</v>
      </c>
      <c r="B261" s="29" t="s">
        <v>49</v>
      </c>
      <c r="C261" s="30">
        <v>0</v>
      </c>
      <c r="D261" s="30">
        <v>13</v>
      </c>
      <c r="E261" s="31">
        <v>-71.607344999999995</v>
      </c>
      <c r="F261" s="31">
        <v>-33.046331000000002</v>
      </c>
      <c r="G261" s="32">
        <v>20784.41</v>
      </c>
      <c r="H261" s="33">
        <v>1</v>
      </c>
      <c r="I261" s="33">
        <v>0</v>
      </c>
      <c r="J261" s="33">
        <v>0</v>
      </c>
      <c r="K261" s="32">
        <v>0</v>
      </c>
      <c r="L261" s="33">
        <v>1</v>
      </c>
      <c r="M261" s="34"/>
    </row>
    <row r="262" spans="1:13" ht="14.25" customHeight="1" x14ac:dyDescent="0.2">
      <c r="A262" s="28" t="s">
        <v>40</v>
      </c>
      <c r="B262" s="29" t="s">
        <v>49</v>
      </c>
      <c r="C262" s="30">
        <v>0</v>
      </c>
      <c r="D262" s="30">
        <v>14</v>
      </c>
      <c r="E262" s="31">
        <v>-71.621538999999999</v>
      </c>
      <c r="F262" s="31">
        <v>-33.044263999999998</v>
      </c>
      <c r="G262" s="32">
        <v>22302.41</v>
      </c>
      <c r="H262" s="33">
        <v>1</v>
      </c>
      <c r="I262" s="33">
        <v>0</v>
      </c>
      <c r="J262" s="33">
        <v>0</v>
      </c>
      <c r="K262" s="32">
        <v>0</v>
      </c>
      <c r="L262" s="33">
        <v>1</v>
      </c>
      <c r="M262" s="34"/>
    </row>
    <row r="263" spans="1:13" ht="14.25" customHeight="1" x14ac:dyDescent="0.2">
      <c r="A263" s="28" t="s">
        <v>40</v>
      </c>
      <c r="B263" s="29" t="s">
        <v>49</v>
      </c>
      <c r="C263" s="30">
        <v>0</v>
      </c>
      <c r="D263" s="30">
        <v>15</v>
      </c>
      <c r="E263" s="31">
        <v>-71.629658000000006</v>
      </c>
      <c r="F263" s="31">
        <v>-33.035905999999997</v>
      </c>
      <c r="G263" s="32">
        <v>23553.1</v>
      </c>
      <c r="H263" s="33">
        <v>1</v>
      </c>
      <c r="I263" s="33">
        <v>1</v>
      </c>
      <c r="J263" s="33">
        <v>0</v>
      </c>
      <c r="K263" s="32">
        <v>0.05</v>
      </c>
      <c r="L263" s="33">
        <v>1</v>
      </c>
      <c r="M263" s="34"/>
    </row>
    <row r="264" spans="1:13" ht="14.25" customHeight="1" x14ac:dyDescent="0.2">
      <c r="A264" s="28" t="s">
        <v>40</v>
      </c>
      <c r="B264" s="29" t="s">
        <v>49</v>
      </c>
      <c r="C264" s="30">
        <v>1</v>
      </c>
      <c r="D264" s="30">
        <v>1</v>
      </c>
      <c r="E264" s="31">
        <v>-71.630273000000003</v>
      </c>
      <c r="F264" s="31">
        <v>-33.035992</v>
      </c>
      <c r="G264" s="32">
        <v>230.87</v>
      </c>
      <c r="H264" s="33">
        <v>1</v>
      </c>
      <c r="I264" s="33">
        <v>1</v>
      </c>
      <c r="J264" s="40">
        <v>1</v>
      </c>
      <c r="K264" s="32">
        <v>0.9</v>
      </c>
      <c r="L264" s="33">
        <v>1</v>
      </c>
      <c r="M264" s="34"/>
    </row>
    <row r="265" spans="1:13" ht="14.25" customHeight="1" x14ac:dyDescent="0.2">
      <c r="A265" s="28" t="s">
        <v>40</v>
      </c>
      <c r="B265" s="29" t="s">
        <v>49</v>
      </c>
      <c r="C265" s="30">
        <v>1</v>
      </c>
      <c r="D265" s="30">
        <v>2</v>
      </c>
      <c r="E265" s="31">
        <v>-71.621752999999998</v>
      </c>
      <c r="F265" s="31">
        <v>-33.046093999999997</v>
      </c>
      <c r="G265" s="32">
        <v>1672.05</v>
      </c>
      <c r="H265" s="33">
        <v>1</v>
      </c>
      <c r="I265" s="33">
        <v>1</v>
      </c>
      <c r="J265" s="33">
        <v>0</v>
      </c>
      <c r="K265" s="32">
        <v>0.05</v>
      </c>
      <c r="L265" s="33">
        <v>1</v>
      </c>
      <c r="M265" s="34"/>
    </row>
    <row r="266" spans="1:13" ht="14.25" customHeight="1" x14ac:dyDescent="0.2">
      <c r="A266" s="28" t="s">
        <v>40</v>
      </c>
      <c r="B266" s="29" t="s">
        <v>49</v>
      </c>
      <c r="C266" s="30">
        <v>1</v>
      </c>
      <c r="D266" s="30">
        <v>3</v>
      </c>
      <c r="E266" s="31">
        <v>-71.611800000000002</v>
      </c>
      <c r="F266" s="31">
        <v>-33.045681999999999</v>
      </c>
      <c r="G266" s="32">
        <v>2764.36</v>
      </c>
      <c r="H266" s="33">
        <v>1</v>
      </c>
      <c r="I266" s="33">
        <v>0</v>
      </c>
      <c r="J266" s="33">
        <v>0</v>
      </c>
      <c r="K266" s="32">
        <v>0</v>
      </c>
      <c r="L266" s="33">
        <v>1</v>
      </c>
      <c r="M266" s="34"/>
    </row>
    <row r="267" spans="1:13" ht="14.25" customHeight="1" x14ac:dyDescent="0.2">
      <c r="A267" s="28" t="s">
        <v>40</v>
      </c>
      <c r="B267" s="29" t="s">
        <v>49</v>
      </c>
      <c r="C267" s="30">
        <v>1</v>
      </c>
      <c r="D267" s="30">
        <v>4</v>
      </c>
      <c r="E267" s="31">
        <v>-71.590827000000004</v>
      </c>
      <c r="F267" s="31">
        <v>-33.032969000000001</v>
      </c>
      <c r="G267" s="32">
        <v>5700.94</v>
      </c>
      <c r="H267" s="33">
        <v>1</v>
      </c>
      <c r="I267" s="33">
        <v>0</v>
      </c>
      <c r="J267" s="33">
        <v>0</v>
      </c>
      <c r="K267" s="32">
        <v>0</v>
      </c>
      <c r="L267" s="33">
        <v>1</v>
      </c>
      <c r="M267" s="34"/>
    </row>
    <row r="268" spans="1:13" ht="14.25" customHeight="1" x14ac:dyDescent="0.2">
      <c r="A268" s="28" t="s">
        <v>40</v>
      </c>
      <c r="B268" s="29" t="s">
        <v>49</v>
      </c>
      <c r="C268" s="30">
        <v>1</v>
      </c>
      <c r="D268" s="30">
        <v>5</v>
      </c>
      <c r="E268" s="31">
        <v>-71.567541000000006</v>
      </c>
      <c r="F268" s="31">
        <v>-33.023995999999997</v>
      </c>
      <c r="G268" s="32">
        <v>8437.16</v>
      </c>
      <c r="H268" s="33">
        <v>1</v>
      </c>
      <c r="I268" s="33">
        <v>0</v>
      </c>
      <c r="J268" s="33">
        <v>0</v>
      </c>
      <c r="K268" s="32">
        <v>0</v>
      </c>
      <c r="L268" s="33">
        <v>1</v>
      </c>
      <c r="M268" s="34"/>
    </row>
    <row r="269" spans="1:13" ht="14.25" customHeight="1" x14ac:dyDescent="0.2">
      <c r="A269" s="28" t="s">
        <v>40</v>
      </c>
      <c r="B269" s="29" t="s">
        <v>49</v>
      </c>
      <c r="C269" s="30">
        <v>1</v>
      </c>
      <c r="D269" s="30">
        <v>6</v>
      </c>
      <c r="E269" s="31">
        <v>-71.557665</v>
      </c>
      <c r="F269" s="31">
        <v>-33.025624999999998</v>
      </c>
      <c r="G269" s="32">
        <v>9378.6</v>
      </c>
      <c r="H269" s="33">
        <v>1</v>
      </c>
      <c r="I269" s="33">
        <v>0</v>
      </c>
      <c r="J269" s="33">
        <v>0</v>
      </c>
      <c r="K269" s="32">
        <v>0</v>
      </c>
      <c r="L269" s="33">
        <v>1</v>
      </c>
      <c r="M269" s="34"/>
    </row>
    <row r="270" spans="1:13" ht="14.25" customHeight="1" x14ac:dyDescent="0.2">
      <c r="A270" s="28" t="s">
        <v>40</v>
      </c>
      <c r="B270" s="29" t="s">
        <v>49</v>
      </c>
      <c r="C270" s="30">
        <v>1</v>
      </c>
      <c r="D270" s="30">
        <v>7</v>
      </c>
      <c r="E270" s="31">
        <v>-71.550934999999996</v>
      </c>
      <c r="F270" s="31">
        <v>-33.020086999999997</v>
      </c>
      <c r="G270" s="32">
        <v>10691.97</v>
      </c>
      <c r="H270" s="33">
        <v>1</v>
      </c>
      <c r="I270" s="33">
        <v>0</v>
      </c>
      <c r="J270" s="33">
        <v>0</v>
      </c>
      <c r="K270" s="32">
        <v>0</v>
      </c>
      <c r="L270" s="33">
        <v>1</v>
      </c>
      <c r="M270" s="34"/>
    </row>
    <row r="271" spans="1:13" ht="14.25" customHeight="1" x14ac:dyDescent="0.2">
      <c r="A271" s="28" t="s">
        <v>40</v>
      </c>
      <c r="B271" s="29" t="s">
        <v>49</v>
      </c>
      <c r="C271" s="30">
        <v>1</v>
      </c>
      <c r="D271" s="30">
        <v>8</v>
      </c>
      <c r="E271" s="31">
        <v>-71.512874999999994</v>
      </c>
      <c r="F271" s="31">
        <v>-32.99906</v>
      </c>
      <c r="G271" s="32">
        <v>16466.22</v>
      </c>
      <c r="H271" s="33">
        <v>1</v>
      </c>
      <c r="I271" s="33">
        <v>0</v>
      </c>
      <c r="J271" s="33">
        <v>0</v>
      </c>
      <c r="K271" s="32">
        <v>0</v>
      </c>
      <c r="L271" s="33">
        <v>1</v>
      </c>
      <c r="M271" s="34"/>
    </row>
    <row r="272" spans="1:13" ht="14.25" customHeight="1" x14ac:dyDescent="0.2">
      <c r="A272" s="28" t="s">
        <v>40</v>
      </c>
      <c r="B272" s="29" t="s">
        <v>49</v>
      </c>
      <c r="C272" s="30">
        <v>1</v>
      </c>
      <c r="D272" s="30">
        <v>9</v>
      </c>
      <c r="E272" s="31">
        <v>-71.498476999999994</v>
      </c>
      <c r="F272" s="31">
        <v>-32.999369000000002</v>
      </c>
      <c r="G272" s="32">
        <v>18384.07</v>
      </c>
      <c r="H272" s="33">
        <v>1</v>
      </c>
      <c r="I272" s="33">
        <v>0</v>
      </c>
      <c r="J272" s="33">
        <v>0</v>
      </c>
      <c r="K272" s="32">
        <v>0</v>
      </c>
      <c r="L272" s="33">
        <v>1</v>
      </c>
      <c r="M272" s="34"/>
    </row>
    <row r="273" spans="1:15" ht="14.25" customHeight="1" x14ac:dyDescent="0.2">
      <c r="A273" s="28" t="s">
        <v>40</v>
      </c>
      <c r="B273" s="29" t="s">
        <v>49</v>
      </c>
      <c r="C273" s="30">
        <v>1</v>
      </c>
      <c r="D273" s="30">
        <v>10</v>
      </c>
      <c r="E273" s="31">
        <v>-71.492569000000003</v>
      </c>
      <c r="F273" s="31">
        <v>-32.999265999999999</v>
      </c>
      <c r="G273" s="32">
        <v>19113.419999999998</v>
      </c>
      <c r="H273" s="33">
        <v>1</v>
      </c>
      <c r="I273" s="33">
        <v>0</v>
      </c>
      <c r="J273" s="33">
        <v>0</v>
      </c>
      <c r="K273" s="32">
        <v>0</v>
      </c>
      <c r="L273" s="33">
        <v>1</v>
      </c>
      <c r="M273" s="34"/>
    </row>
    <row r="274" spans="1:15" ht="14.25" customHeight="1" x14ac:dyDescent="0.2">
      <c r="A274" s="28" t="s">
        <v>40</v>
      </c>
      <c r="B274" s="29" t="s">
        <v>49</v>
      </c>
      <c r="C274" s="30">
        <v>1</v>
      </c>
      <c r="D274" s="30">
        <v>11</v>
      </c>
      <c r="E274" s="31">
        <v>-71.490538999999998</v>
      </c>
      <c r="F274" s="31">
        <v>-33.001344000000003</v>
      </c>
      <c r="G274" s="32">
        <v>19529.099999999999</v>
      </c>
      <c r="H274" s="33">
        <v>1</v>
      </c>
      <c r="I274" s="33">
        <v>0</v>
      </c>
      <c r="J274" s="33">
        <v>0</v>
      </c>
      <c r="K274" s="32">
        <v>0</v>
      </c>
      <c r="L274" s="33">
        <v>1</v>
      </c>
      <c r="M274" s="34"/>
    </row>
    <row r="275" spans="1:15" ht="14.25" customHeight="1" x14ac:dyDescent="0.2">
      <c r="A275" s="28" t="s">
        <v>40</v>
      </c>
      <c r="B275" s="29" t="s">
        <v>49</v>
      </c>
      <c r="C275" s="30">
        <v>1</v>
      </c>
      <c r="D275" s="30">
        <v>12</v>
      </c>
      <c r="E275" s="31">
        <v>-71.487342999999996</v>
      </c>
      <c r="F275" s="31">
        <v>-33.002684000000002</v>
      </c>
      <c r="G275" s="32">
        <v>22097.34</v>
      </c>
      <c r="H275" s="33">
        <v>1</v>
      </c>
      <c r="I275" s="33">
        <v>0</v>
      </c>
      <c r="J275" s="33">
        <v>0</v>
      </c>
      <c r="K275" s="32">
        <v>0</v>
      </c>
      <c r="L275" s="33">
        <v>1</v>
      </c>
      <c r="M275" s="34"/>
    </row>
    <row r="276" spans="1:15" ht="14.25" customHeight="1" x14ac:dyDescent="0.2">
      <c r="A276" s="28" t="s">
        <v>40</v>
      </c>
      <c r="B276" s="29" t="s">
        <v>49</v>
      </c>
      <c r="C276" s="30">
        <v>1</v>
      </c>
      <c r="D276" s="30">
        <v>13</v>
      </c>
      <c r="E276" s="31">
        <v>-71.484707</v>
      </c>
      <c r="F276" s="31">
        <v>-33.001908</v>
      </c>
      <c r="G276" s="32">
        <v>22445.439999999999</v>
      </c>
      <c r="H276" s="33">
        <v>1</v>
      </c>
      <c r="I276" s="33">
        <v>0</v>
      </c>
      <c r="J276" s="33">
        <v>0</v>
      </c>
      <c r="K276" s="32">
        <v>0</v>
      </c>
      <c r="L276" s="33">
        <v>1</v>
      </c>
      <c r="M276" s="34"/>
    </row>
    <row r="277" spans="1:15" ht="14.25" customHeight="1" x14ac:dyDescent="0.2">
      <c r="A277" s="28" t="s">
        <v>40</v>
      </c>
      <c r="B277" s="29" t="s">
        <v>49</v>
      </c>
      <c r="C277" s="30">
        <v>1</v>
      </c>
      <c r="D277" s="30">
        <v>14</v>
      </c>
      <c r="E277" s="31">
        <v>-71.480862000000002</v>
      </c>
      <c r="F277" s="31">
        <v>-32.999271</v>
      </c>
      <c r="G277" s="32">
        <v>23096.52</v>
      </c>
      <c r="H277" s="33">
        <v>1</v>
      </c>
      <c r="I277" s="33">
        <v>0</v>
      </c>
      <c r="J277" s="33">
        <v>0</v>
      </c>
      <c r="K277" s="32">
        <v>0</v>
      </c>
      <c r="L277" s="33">
        <v>1</v>
      </c>
      <c r="M277" s="34"/>
    </row>
    <row r="278" spans="1:15" ht="14.25" customHeight="1" x14ac:dyDescent="0.2">
      <c r="A278" s="28" t="s">
        <v>40</v>
      </c>
      <c r="B278" s="29" t="s">
        <v>49</v>
      </c>
      <c r="C278" s="30">
        <v>1</v>
      </c>
      <c r="D278" s="30">
        <v>15</v>
      </c>
      <c r="E278" s="31">
        <v>-71.477755999999999</v>
      </c>
      <c r="F278" s="31">
        <v>-32.997272000000002</v>
      </c>
      <c r="G278" s="32">
        <v>23607.48</v>
      </c>
      <c r="H278" s="33">
        <v>1</v>
      </c>
      <c r="I278" s="33">
        <v>1</v>
      </c>
      <c r="J278" s="33">
        <v>0</v>
      </c>
      <c r="K278" s="32">
        <v>0.05</v>
      </c>
      <c r="L278" s="33">
        <v>1</v>
      </c>
      <c r="M278" s="34"/>
    </row>
    <row r="279" spans="1:15" ht="14.25" customHeight="1" x14ac:dyDescent="0.2">
      <c r="A279" s="28" t="s">
        <v>40</v>
      </c>
      <c r="B279" s="29" t="s">
        <v>50</v>
      </c>
      <c r="C279" s="30">
        <v>0</v>
      </c>
      <c r="D279" s="30">
        <v>1</v>
      </c>
      <c r="E279" s="31">
        <v>-71.501712999999995</v>
      </c>
      <c r="F279" s="31">
        <v>-33.009504999999997</v>
      </c>
      <c r="G279" s="32">
        <v>164.1</v>
      </c>
      <c r="H279" s="33">
        <v>1</v>
      </c>
      <c r="I279" s="33">
        <v>1</v>
      </c>
      <c r="J279" s="33">
        <v>1</v>
      </c>
      <c r="K279" s="32">
        <v>0.9</v>
      </c>
      <c r="L279" s="33">
        <v>1</v>
      </c>
      <c r="M279" s="34"/>
      <c r="O279" s="35"/>
    </row>
    <row r="280" spans="1:15" ht="14.25" customHeight="1" x14ac:dyDescent="0.2">
      <c r="A280" s="28" t="s">
        <v>40</v>
      </c>
      <c r="B280" s="29" t="s">
        <v>50</v>
      </c>
      <c r="C280" s="30">
        <v>0</v>
      </c>
      <c r="D280" s="30">
        <v>2</v>
      </c>
      <c r="E280" s="31">
        <v>-71.519844000000006</v>
      </c>
      <c r="F280" s="31">
        <v>-33.016480999999999</v>
      </c>
      <c r="G280" s="32">
        <v>4292</v>
      </c>
      <c r="H280" s="33">
        <v>1</v>
      </c>
      <c r="I280" s="33">
        <v>1</v>
      </c>
      <c r="J280" s="33">
        <v>0</v>
      </c>
      <c r="K280" s="32">
        <v>0.05</v>
      </c>
      <c r="L280" s="33">
        <v>1</v>
      </c>
      <c r="M280" s="34"/>
      <c r="O280" s="35"/>
    </row>
    <row r="281" spans="1:15" ht="14.25" customHeight="1" x14ac:dyDescent="0.2">
      <c r="A281" s="28" t="s">
        <v>40</v>
      </c>
      <c r="B281" s="29" t="s">
        <v>50</v>
      </c>
      <c r="C281" s="30">
        <v>0</v>
      </c>
      <c r="D281" s="30">
        <v>3</v>
      </c>
      <c r="E281" s="31">
        <v>-71.515546000000001</v>
      </c>
      <c r="F281" s="31">
        <v>-33.021057999999996</v>
      </c>
      <c r="G281" s="32">
        <v>5508.53</v>
      </c>
      <c r="H281" s="33">
        <v>1</v>
      </c>
      <c r="I281" s="33">
        <v>0</v>
      </c>
      <c r="J281" s="33">
        <v>0</v>
      </c>
      <c r="K281" s="32">
        <v>0</v>
      </c>
      <c r="L281" s="33">
        <v>1</v>
      </c>
      <c r="M281" s="34"/>
      <c r="O281" s="35"/>
    </row>
    <row r="282" spans="1:15" ht="14.25" customHeight="1" x14ac:dyDescent="0.2">
      <c r="A282" s="28" t="s">
        <v>40</v>
      </c>
      <c r="B282" s="29" t="s">
        <v>50</v>
      </c>
      <c r="C282" s="30">
        <v>0</v>
      </c>
      <c r="D282" s="30">
        <v>4</v>
      </c>
      <c r="E282" s="31">
        <v>-71.512825000000007</v>
      </c>
      <c r="F282" s="31">
        <v>-32.998885000000001</v>
      </c>
      <c r="G282" s="32">
        <v>10052.85</v>
      </c>
      <c r="H282" s="33">
        <v>1</v>
      </c>
      <c r="I282" s="33">
        <v>0</v>
      </c>
      <c r="J282" s="33">
        <v>0</v>
      </c>
      <c r="K282" s="32">
        <v>0</v>
      </c>
      <c r="L282" s="33">
        <v>1</v>
      </c>
      <c r="M282" s="34"/>
      <c r="O282" s="35"/>
    </row>
    <row r="283" spans="1:15" ht="14.25" customHeight="1" x14ac:dyDescent="0.2">
      <c r="A283" s="28" t="s">
        <v>40</v>
      </c>
      <c r="B283" s="29" t="s">
        <v>50</v>
      </c>
      <c r="C283" s="30">
        <v>0</v>
      </c>
      <c r="D283" s="30">
        <v>5</v>
      </c>
      <c r="E283" s="31">
        <v>-71.546375999999995</v>
      </c>
      <c r="F283" s="31">
        <v>-33.008502999999997</v>
      </c>
      <c r="G283" s="32">
        <v>14495.97</v>
      </c>
      <c r="H283" s="33">
        <v>1</v>
      </c>
      <c r="I283" s="33">
        <v>0</v>
      </c>
      <c r="J283" s="33">
        <v>0</v>
      </c>
      <c r="K283" s="32">
        <v>0</v>
      </c>
      <c r="L283" s="33">
        <v>1</v>
      </c>
      <c r="M283" s="34"/>
      <c r="O283" s="35"/>
    </row>
    <row r="284" spans="1:15" ht="14.25" customHeight="1" x14ac:dyDescent="0.2">
      <c r="A284" s="28" t="s">
        <v>40</v>
      </c>
      <c r="B284" s="29" t="s">
        <v>50</v>
      </c>
      <c r="C284" s="30">
        <v>0</v>
      </c>
      <c r="D284" s="30">
        <v>6</v>
      </c>
      <c r="E284" s="31">
        <v>-71.543200999999996</v>
      </c>
      <c r="F284" s="31">
        <v>-33.013154</v>
      </c>
      <c r="G284" s="32">
        <v>15333.54</v>
      </c>
      <c r="H284" s="33">
        <v>1</v>
      </c>
      <c r="I284" s="33">
        <v>0</v>
      </c>
      <c r="J284" s="33">
        <v>0</v>
      </c>
      <c r="K284" s="32">
        <v>0</v>
      </c>
      <c r="L284" s="33">
        <v>1</v>
      </c>
      <c r="M284" s="34"/>
      <c r="O284" s="35"/>
    </row>
    <row r="285" spans="1:15" ht="14.25" customHeight="1" x14ac:dyDescent="0.2">
      <c r="A285" s="28" t="s">
        <v>40</v>
      </c>
      <c r="B285" s="29" t="s">
        <v>50</v>
      </c>
      <c r="C285" s="30">
        <v>0</v>
      </c>
      <c r="D285" s="30">
        <v>7</v>
      </c>
      <c r="E285" s="31">
        <v>-71.546640999999994</v>
      </c>
      <c r="F285" s="31">
        <v>-33.018566</v>
      </c>
      <c r="G285" s="32">
        <v>16028.1</v>
      </c>
      <c r="H285" s="33">
        <v>1</v>
      </c>
      <c r="I285" s="33">
        <v>0</v>
      </c>
      <c r="J285" s="33">
        <v>0</v>
      </c>
      <c r="K285" s="32">
        <v>0</v>
      </c>
      <c r="L285" s="33">
        <v>1</v>
      </c>
      <c r="M285" s="34"/>
      <c r="O285" s="35"/>
    </row>
    <row r="286" spans="1:15" ht="14.25" customHeight="1" x14ac:dyDescent="0.2">
      <c r="A286" s="28" t="s">
        <v>40</v>
      </c>
      <c r="B286" s="29" t="s">
        <v>50</v>
      </c>
      <c r="C286" s="30">
        <v>0</v>
      </c>
      <c r="D286" s="30">
        <v>8</v>
      </c>
      <c r="E286" s="31">
        <v>-71.567415999999994</v>
      </c>
      <c r="F286" s="31">
        <v>-33.023710000000001</v>
      </c>
      <c r="G286" s="32">
        <v>18736.64</v>
      </c>
      <c r="H286" s="33">
        <v>1</v>
      </c>
      <c r="I286" s="33">
        <v>0</v>
      </c>
      <c r="J286" s="33">
        <v>0</v>
      </c>
      <c r="K286" s="32">
        <v>0</v>
      </c>
      <c r="L286" s="33">
        <v>1</v>
      </c>
      <c r="M286" s="34"/>
      <c r="O286" s="35"/>
    </row>
    <row r="287" spans="1:15" ht="14.25" customHeight="1" x14ac:dyDescent="0.2">
      <c r="A287" s="28" t="s">
        <v>40</v>
      </c>
      <c r="B287" s="29" t="s">
        <v>50</v>
      </c>
      <c r="C287" s="30">
        <v>0</v>
      </c>
      <c r="D287" s="30">
        <v>9</v>
      </c>
      <c r="E287" s="31">
        <v>-71.590868</v>
      </c>
      <c r="F287" s="31">
        <v>-33.032829999999997</v>
      </c>
      <c r="G287" s="32">
        <v>21514.34</v>
      </c>
      <c r="H287" s="33">
        <v>1</v>
      </c>
      <c r="I287" s="33">
        <v>0</v>
      </c>
      <c r="J287" s="33">
        <v>0</v>
      </c>
      <c r="K287" s="32">
        <v>0</v>
      </c>
      <c r="L287" s="33">
        <v>1</v>
      </c>
      <c r="M287" s="34"/>
      <c r="O287" s="35"/>
    </row>
    <row r="288" spans="1:15" ht="14.25" customHeight="1" x14ac:dyDescent="0.2">
      <c r="A288" s="28" t="s">
        <v>40</v>
      </c>
      <c r="B288" s="29" t="s">
        <v>50</v>
      </c>
      <c r="C288" s="30">
        <v>0</v>
      </c>
      <c r="D288" s="30">
        <v>10</v>
      </c>
      <c r="E288" s="31">
        <v>-71.605262999999994</v>
      </c>
      <c r="F288" s="31">
        <v>-33.044462000000003</v>
      </c>
      <c r="G288" s="32">
        <v>23583.03</v>
      </c>
      <c r="H288" s="33">
        <v>1</v>
      </c>
      <c r="I288" s="33">
        <v>0</v>
      </c>
      <c r="J288" s="33">
        <v>0</v>
      </c>
      <c r="K288" s="32">
        <v>0</v>
      </c>
      <c r="L288" s="33">
        <v>1</v>
      </c>
      <c r="M288" s="34"/>
      <c r="O288" s="35"/>
    </row>
    <row r="289" spans="1:15" ht="14.25" customHeight="1" x14ac:dyDescent="0.2">
      <c r="A289" s="28" t="s">
        <v>40</v>
      </c>
      <c r="B289" s="29" t="s">
        <v>50</v>
      </c>
      <c r="C289" s="30">
        <v>0</v>
      </c>
      <c r="D289" s="30">
        <v>11</v>
      </c>
      <c r="E289" s="31">
        <v>-71.607344999999995</v>
      </c>
      <c r="F289" s="31">
        <v>-33.046331000000002</v>
      </c>
      <c r="G289" s="32">
        <v>24015.11</v>
      </c>
      <c r="H289" s="33">
        <v>1</v>
      </c>
      <c r="I289" s="33">
        <v>0</v>
      </c>
      <c r="J289" s="33">
        <v>0</v>
      </c>
      <c r="K289" s="32">
        <v>0</v>
      </c>
      <c r="L289" s="33">
        <v>1</v>
      </c>
      <c r="M289" s="34"/>
      <c r="O289" s="35"/>
    </row>
    <row r="290" spans="1:15" ht="14.25" customHeight="1" x14ac:dyDescent="0.2">
      <c r="A290" s="28" t="s">
        <v>40</v>
      </c>
      <c r="B290" s="29" t="s">
        <v>50</v>
      </c>
      <c r="C290" s="30">
        <v>0</v>
      </c>
      <c r="D290" s="30">
        <v>12</v>
      </c>
      <c r="E290" s="31">
        <v>-71.621538999999999</v>
      </c>
      <c r="F290" s="31">
        <v>-33.044263999999998</v>
      </c>
      <c r="G290" s="32">
        <v>25533.119999999999</v>
      </c>
      <c r="H290" s="33">
        <v>1</v>
      </c>
      <c r="I290" s="33">
        <v>0</v>
      </c>
      <c r="J290" s="33">
        <v>0</v>
      </c>
      <c r="K290" s="32">
        <v>0</v>
      </c>
      <c r="L290" s="33">
        <v>1</v>
      </c>
      <c r="M290" s="34"/>
      <c r="O290" s="35"/>
    </row>
    <row r="291" spans="1:15" ht="14.25" customHeight="1" x14ac:dyDescent="0.2">
      <c r="A291" s="28" t="s">
        <v>40</v>
      </c>
      <c r="B291" s="29" t="s">
        <v>50</v>
      </c>
      <c r="C291" s="30">
        <v>0</v>
      </c>
      <c r="D291" s="30">
        <v>13</v>
      </c>
      <c r="E291" s="31">
        <v>-71.629658000000006</v>
      </c>
      <c r="F291" s="31">
        <v>-33.035905999999997</v>
      </c>
      <c r="G291" s="32">
        <v>26783.81</v>
      </c>
      <c r="H291" s="33">
        <v>1</v>
      </c>
      <c r="I291" s="33">
        <v>1</v>
      </c>
      <c r="J291" s="33">
        <v>0</v>
      </c>
      <c r="K291" s="32">
        <v>0.05</v>
      </c>
      <c r="L291" s="33">
        <v>1</v>
      </c>
      <c r="M291" s="34"/>
      <c r="O291" s="35"/>
    </row>
    <row r="292" spans="1:15" ht="14.25" customHeight="1" x14ac:dyDescent="0.2">
      <c r="A292" s="28" t="s">
        <v>40</v>
      </c>
      <c r="B292" s="29" t="s">
        <v>50</v>
      </c>
      <c r="C292" s="30">
        <v>1</v>
      </c>
      <c r="D292" s="30">
        <v>1</v>
      </c>
      <c r="E292" s="31">
        <v>-71.630244000000005</v>
      </c>
      <c r="F292" s="31">
        <v>-33.036057999999997</v>
      </c>
      <c r="G292" s="32">
        <v>238.67</v>
      </c>
      <c r="H292" s="33">
        <v>1</v>
      </c>
      <c r="I292" s="33">
        <v>1</v>
      </c>
      <c r="J292" s="40">
        <v>1</v>
      </c>
      <c r="K292" s="32">
        <v>0.9</v>
      </c>
      <c r="L292" s="33">
        <v>1</v>
      </c>
      <c r="M292" s="34"/>
      <c r="O292" s="35"/>
    </row>
    <row r="293" spans="1:15" ht="14.25" customHeight="1" x14ac:dyDescent="0.2">
      <c r="A293" s="28" t="s">
        <v>40</v>
      </c>
      <c r="B293" s="29" t="s">
        <v>50</v>
      </c>
      <c r="C293" s="30">
        <v>1</v>
      </c>
      <c r="D293" s="30">
        <v>2</v>
      </c>
      <c r="E293" s="31">
        <v>-71.621752999999998</v>
      </c>
      <c r="F293" s="31">
        <v>-33.046093999999997</v>
      </c>
      <c r="G293" s="32">
        <v>1672.05</v>
      </c>
      <c r="H293" s="33">
        <v>1</v>
      </c>
      <c r="I293" s="33">
        <v>1</v>
      </c>
      <c r="J293" s="33">
        <v>0</v>
      </c>
      <c r="K293" s="32">
        <v>0.05</v>
      </c>
      <c r="L293" s="33">
        <v>1</v>
      </c>
      <c r="M293" s="34"/>
      <c r="O293" s="35"/>
    </row>
    <row r="294" spans="1:15" ht="14.25" customHeight="1" x14ac:dyDescent="0.2">
      <c r="A294" s="28" t="s">
        <v>40</v>
      </c>
      <c r="B294" s="29" t="s">
        <v>50</v>
      </c>
      <c r="C294" s="30">
        <v>1</v>
      </c>
      <c r="D294" s="30">
        <v>3</v>
      </c>
      <c r="E294" s="31">
        <v>-71.611800000000002</v>
      </c>
      <c r="F294" s="31">
        <v>-33.045681999999999</v>
      </c>
      <c r="G294" s="32">
        <v>2764.36</v>
      </c>
      <c r="H294" s="33">
        <v>1</v>
      </c>
      <c r="I294" s="33">
        <v>0</v>
      </c>
      <c r="J294" s="33">
        <v>0</v>
      </c>
      <c r="K294" s="32">
        <v>0</v>
      </c>
      <c r="L294" s="33">
        <v>1</v>
      </c>
      <c r="M294" s="34"/>
      <c r="O294" s="35"/>
    </row>
    <row r="295" spans="1:15" ht="14.25" customHeight="1" x14ac:dyDescent="0.2">
      <c r="A295" s="28" t="s">
        <v>40</v>
      </c>
      <c r="B295" s="29" t="s">
        <v>50</v>
      </c>
      <c r="C295" s="30">
        <v>1</v>
      </c>
      <c r="D295" s="30">
        <v>4</v>
      </c>
      <c r="E295" s="31">
        <v>-71.605027000000007</v>
      </c>
      <c r="F295" s="31">
        <v>-33.044387</v>
      </c>
      <c r="G295" s="32">
        <v>3522.28</v>
      </c>
      <c r="H295" s="33">
        <v>1</v>
      </c>
      <c r="I295" s="33">
        <v>0</v>
      </c>
      <c r="J295" s="33">
        <v>0</v>
      </c>
      <c r="K295" s="32">
        <v>0</v>
      </c>
      <c r="L295" s="33">
        <v>1</v>
      </c>
      <c r="M295" s="34"/>
      <c r="O295" s="35"/>
    </row>
    <row r="296" spans="1:15" ht="14.25" customHeight="1" x14ac:dyDescent="0.2">
      <c r="A296" s="28" t="s">
        <v>40</v>
      </c>
      <c r="B296" s="29" t="s">
        <v>50</v>
      </c>
      <c r="C296" s="30">
        <v>1</v>
      </c>
      <c r="D296" s="30">
        <v>5</v>
      </c>
      <c r="E296" s="31">
        <v>-71.590827000000004</v>
      </c>
      <c r="F296" s="31">
        <v>-33.032969000000001</v>
      </c>
      <c r="G296" s="32">
        <v>5700.94</v>
      </c>
      <c r="H296" s="33">
        <v>1</v>
      </c>
      <c r="I296" s="33">
        <v>0</v>
      </c>
      <c r="J296" s="33">
        <v>0</v>
      </c>
      <c r="K296" s="32">
        <v>0</v>
      </c>
      <c r="L296" s="33">
        <v>1</v>
      </c>
      <c r="M296" s="34"/>
      <c r="O296" s="35"/>
    </row>
    <row r="297" spans="1:15" ht="14.25" customHeight="1" x14ac:dyDescent="0.2">
      <c r="A297" s="28" t="s">
        <v>40</v>
      </c>
      <c r="B297" s="29" t="s">
        <v>50</v>
      </c>
      <c r="C297" s="30">
        <v>1</v>
      </c>
      <c r="D297" s="30">
        <v>6</v>
      </c>
      <c r="E297" s="31">
        <v>-71.557665</v>
      </c>
      <c r="F297" s="31">
        <v>-33.025624999999998</v>
      </c>
      <c r="G297" s="32">
        <v>9378.6</v>
      </c>
      <c r="H297" s="33">
        <v>1</v>
      </c>
      <c r="I297" s="33">
        <v>0</v>
      </c>
      <c r="J297" s="33">
        <v>0</v>
      </c>
      <c r="K297" s="32">
        <v>0</v>
      </c>
      <c r="L297" s="33">
        <v>1</v>
      </c>
      <c r="M297" s="34"/>
      <c r="O297" s="35"/>
    </row>
    <row r="298" spans="1:15" ht="14.25" customHeight="1" x14ac:dyDescent="0.2">
      <c r="A298" s="28" t="s">
        <v>40</v>
      </c>
      <c r="B298" s="29" t="s">
        <v>50</v>
      </c>
      <c r="C298" s="30">
        <v>1</v>
      </c>
      <c r="D298" s="30">
        <v>7</v>
      </c>
      <c r="E298" s="31">
        <v>-71.544837999999999</v>
      </c>
      <c r="F298" s="31">
        <v>-33.022041000000002</v>
      </c>
      <c r="G298" s="32">
        <v>11081.14</v>
      </c>
      <c r="H298" s="33">
        <v>1</v>
      </c>
      <c r="I298" s="33">
        <v>0</v>
      </c>
      <c r="J298" s="33">
        <v>0</v>
      </c>
      <c r="K298" s="32">
        <v>0</v>
      </c>
      <c r="L298" s="33">
        <v>1</v>
      </c>
      <c r="M298" s="34"/>
      <c r="O298" s="35"/>
    </row>
    <row r="299" spans="1:15" ht="14.25" customHeight="1" x14ac:dyDescent="0.2">
      <c r="A299" s="28" t="s">
        <v>40</v>
      </c>
      <c r="B299" s="29" t="s">
        <v>50</v>
      </c>
      <c r="C299" s="30">
        <v>1</v>
      </c>
      <c r="D299" s="30">
        <v>8</v>
      </c>
      <c r="E299" s="31">
        <v>-71.546199999999999</v>
      </c>
      <c r="F299" s="31">
        <v>-33.008254000000001</v>
      </c>
      <c r="G299" s="32">
        <v>12975.03</v>
      </c>
      <c r="H299" s="33">
        <v>1</v>
      </c>
      <c r="I299" s="33">
        <v>0</v>
      </c>
      <c r="J299" s="33">
        <v>0</v>
      </c>
      <c r="K299" s="32">
        <v>0</v>
      </c>
      <c r="L299" s="33">
        <v>1</v>
      </c>
      <c r="M299" s="34"/>
      <c r="O299" s="35"/>
    </row>
    <row r="300" spans="1:15" ht="14.25" customHeight="1" x14ac:dyDescent="0.2">
      <c r="A300" s="28" t="s">
        <v>40</v>
      </c>
      <c r="B300" s="29" t="s">
        <v>50</v>
      </c>
      <c r="C300" s="30">
        <v>1</v>
      </c>
      <c r="D300" s="30">
        <v>9</v>
      </c>
      <c r="E300" s="31">
        <v>-71.512835999999993</v>
      </c>
      <c r="F300" s="31">
        <v>-32.999229999999997</v>
      </c>
      <c r="G300" s="32">
        <v>17295.88</v>
      </c>
      <c r="H300" s="33">
        <v>1</v>
      </c>
      <c r="I300" s="33">
        <v>0</v>
      </c>
      <c r="J300" s="33">
        <v>0</v>
      </c>
      <c r="K300" s="32">
        <v>0</v>
      </c>
      <c r="L300" s="33">
        <v>1</v>
      </c>
      <c r="M300" s="34"/>
      <c r="O300" s="35"/>
    </row>
    <row r="301" spans="1:15" ht="14.25" customHeight="1" x14ac:dyDescent="0.2">
      <c r="A301" s="28" t="s">
        <v>40</v>
      </c>
      <c r="B301" s="29" t="s">
        <v>50</v>
      </c>
      <c r="C301" s="30">
        <v>1</v>
      </c>
      <c r="D301" s="30">
        <v>10</v>
      </c>
      <c r="E301" s="31">
        <v>-71.515513999999996</v>
      </c>
      <c r="F301" s="31">
        <v>-33.020949000000002</v>
      </c>
      <c r="G301" s="32">
        <v>21666.93</v>
      </c>
      <c r="H301" s="33">
        <v>1</v>
      </c>
      <c r="I301" s="33">
        <v>0</v>
      </c>
      <c r="J301" s="33">
        <v>0</v>
      </c>
      <c r="K301" s="32">
        <v>0</v>
      </c>
      <c r="L301" s="33">
        <v>1</v>
      </c>
      <c r="M301" s="34"/>
      <c r="O301" s="35"/>
    </row>
    <row r="302" spans="1:15" ht="14.25" customHeight="1" x14ac:dyDescent="0.2">
      <c r="A302" s="28" t="s">
        <v>40</v>
      </c>
      <c r="B302" s="29" t="s">
        <v>50</v>
      </c>
      <c r="C302" s="30">
        <v>1</v>
      </c>
      <c r="D302" s="30">
        <v>11</v>
      </c>
      <c r="E302" s="31">
        <v>-71.519831999999994</v>
      </c>
      <c r="F302" s="31">
        <v>-33.016472</v>
      </c>
      <c r="G302" s="32">
        <v>22891.62</v>
      </c>
      <c r="H302" s="33">
        <v>1</v>
      </c>
      <c r="I302" s="33">
        <v>0</v>
      </c>
      <c r="J302" s="33">
        <v>0</v>
      </c>
      <c r="K302" s="32">
        <v>0</v>
      </c>
      <c r="L302" s="33">
        <v>1</v>
      </c>
      <c r="M302" s="34"/>
      <c r="O302" s="35"/>
    </row>
    <row r="303" spans="1:15" ht="14.25" customHeight="1" x14ac:dyDescent="0.2">
      <c r="A303" s="28" t="s">
        <v>40</v>
      </c>
      <c r="B303" s="29" t="s">
        <v>50</v>
      </c>
      <c r="C303" s="30">
        <v>1</v>
      </c>
      <c r="D303" s="30">
        <v>12</v>
      </c>
      <c r="E303" s="49">
        <v>-71.501958999999999</v>
      </c>
      <c r="F303" s="49">
        <v>-33.009638000000002</v>
      </c>
      <c r="G303" s="50">
        <v>26754.12</v>
      </c>
      <c r="H303" s="33">
        <v>1</v>
      </c>
      <c r="I303" s="33">
        <v>1</v>
      </c>
      <c r="J303" s="33">
        <v>0</v>
      </c>
      <c r="K303" s="32">
        <v>0.05</v>
      </c>
      <c r="L303" s="33">
        <v>1</v>
      </c>
      <c r="M303" s="34"/>
      <c r="O303" s="35"/>
    </row>
    <row r="304" spans="1:15" ht="14.25" customHeight="1" x14ac:dyDescent="0.2">
      <c r="A304" s="28" t="s">
        <v>40</v>
      </c>
      <c r="B304" s="29" t="s">
        <v>51</v>
      </c>
      <c r="C304" s="30">
        <v>0</v>
      </c>
      <c r="D304" s="30">
        <v>1</v>
      </c>
      <c r="E304" s="31">
        <v>-71.477793000000005</v>
      </c>
      <c r="F304" s="31">
        <v>-32.997559000000003</v>
      </c>
      <c r="G304" s="32">
        <v>178.01</v>
      </c>
      <c r="H304" s="33">
        <v>1</v>
      </c>
      <c r="I304" s="33">
        <v>1</v>
      </c>
      <c r="J304" s="33">
        <v>1</v>
      </c>
      <c r="K304" s="32">
        <v>0.9</v>
      </c>
      <c r="L304" s="33">
        <v>1</v>
      </c>
      <c r="M304" s="34"/>
      <c r="O304" s="35"/>
    </row>
    <row r="305" spans="1:15" ht="14.25" customHeight="1" x14ac:dyDescent="0.2">
      <c r="A305" s="28" t="s">
        <v>40</v>
      </c>
      <c r="B305" s="29" t="s">
        <v>51</v>
      </c>
      <c r="C305" s="30">
        <v>0</v>
      </c>
      <c r="D305" s="30">
        <v>2</v>
      </c>
      <c r="E305" s="31">
        <v>-71.483609000000001</v>
      </c>
      <c r="F305" s="31">
        <v>-32.999101000000003</v>
      </c>
      <c r="G305" s="32">
        <v>916.55</v>
      </c>
      <c r="H305" s="33">
        <v>1</v>
      </c>
      <c r="I305" s="33">
        <v>1</v>
      </c>
      <c r="J305" s="33">
        <v>0</v>
      </c>
      <c r="K305" s="32">
        <v>0.05</v>
      </c>
      <c r="L305" s="33">
        <v>1</v>
      </c>
      <c r="M305" s="34"/>
      <c r="O305" s="35"/>
    </row>
    <row r="306" spans="1:15" ht="14.25" customHeight="1" x14ac:dyDescent="0.2">
      <c r="A306" s="28" t="s">
        <v>40</v>
      </c>
      <c r="B306" s="29" t="s">
        <v>51</v>
      </c>
      <c r="C306" s="30">
        <v>0</v>
      </c>
      <c r="D306" s="30">
        <v>3</v>
      </c>
      <c r="E306" s="31">
        <v>-71.484686999999994</v>
      </c>
      <c r="F306" s="31">
        <v>-33.001910000000002</v>
      </c>
      <c r="G306" s="32">
        <v>1306.1500000000001</v>
      </c>
      <c r="H306" s="33">
        <v>1</v>
      </c>
      <c r="I306" s="33">
        <v>0</v>
      </c>
      <c r="J306" s="33">
        <v>0</v>
      </c>
      <c r="K306" s="32">
        <v>0</v>
      </c>
      <c r="L306" s="33">
        <v>1</v>
      </c>
      <c r="M306" s="34"/>
      <c r="O306" s="35"/>
    </row>
    <row r="307" spans="1:15" ht="14.25" customHeight="1" x14ac:dyDescent="0.2">
      <c r="A307" s="28" t="s">
        <v>40</v>
      </c>
      <c r="B307" s="29" t="s">
        <v>51</v>
      </c>
      <c r="C307" s="30">
        <v>0</v>
      </c>
      <c r="D307" s="30">
        <v>4</v>
      </c>
      <c r="E307" s="31">
        <v>-71.487354999999994</v>
      </c>
      <c r="F307" s="31">
        <v>-33.002682999999998</v>
      </c>
      <c r="G307" s="32">
        <v>1657.26</v>
      </c>
      <c r="H307" s="33">
        <v>1</v>
      </c>
      <c r="I307" s="33">
        <v>0</v>
      </c>
      <c r="J307" s="33">
        <v>0</v>
      </c>
      <c r="K307" s="32">
        <v>0</v>
      </c>
      <c r="L307" s="33">
        <v>1</v>
      </c>
      <c r="M307" s="34"/>
      <c r="O307" s="35"/>
    </row>
    <row r="308" spans="1:15" ht="14.25" customHeight="1" x14ac:dyDescent="0.2">
      <c r="A308" s="28" t="s">
        <v>40</v>
      </c>
      <c r="B308" s="29" t="s">
        <v>51</v>
      </c>
      <c r="C308" s="30">
        <v>0</v>
      </c>
      <c r="D308" s="30">
        <v>5</v>
      </c>
      <c r="E308" s="31">
        <v>-71.492361000000002</v>
      </c>
      <c r="F308" s="31">
        <v>-33.000402999999999</v>
      </c>
      <c r="G308" s="32">
        <v>4489.58</v>
      </c>
      <c r="H308" s="33">
        <v>1</v>
      </c>
      <c r="I308" s="33">
        <v>0</v>
      </c>
      <c r="J308" s="33">
        <v>0</v>
      </c>
      <c r="K308" s="32">
        <v>0</v>
      </c>
      <c r="L308" s="33">
        <v>1</v>
      </c>
      <c r="M308" s="34"/>
      <c r="O308" s="35"/>
    </row>
    <row r="309" spans="1:15" ht="14.25" customHeight="1" x14ac:dyDescent="0.2">
      <c r="A309" s="28" t="s">
        <v>40</v>
      </c>
      <c r="B309" s="29" t="s">
        <v>51</v>
      </c>
      <c r="C309" s="30">
        <v>0</v>
      </c>
      <c r="D309" s="30">
        <v>6</v>
      </c>
      <c r="E309" s="31">
        <v>-71.496347</v>
      </c>
      <c r="F309" s="31">
        <v>-32.998488000000002</v>
      </c>
      <c r="G309" s="32">
        <v>5128.96</v>
      </c>
      <c r="H309" s="33">
        <v>1</v>
      </c>
      <c r="I309" s="33">
        <v>0</v>
      </c>
      <c r="J309" s="33">
        <v>0</v>
      </c>
      <c r="K309" s="32">
        <v>0</v>
      </c>
      <c r="L309" s="33">
        <v>1</v>
      </c>
      <c r="M309" s="34"/>
      <c r="O309" s="35"/>
    </row>
    <row r="310" spans="1:15" ht="14.25" customHeight="1" x14ac:dyDescent="0.2">
      <c r="A310" s="28" t="s">
        <v>40</v>
      </c>
      <c r="B310" s="29" t="s">
        <v>51</v>
      </c>
      <c r="C310" s="30">
        <v>0</v>
      </c>
      <c r="D310" s="30">
        <v>7</v>
      </c>
      <c r="E310" s="31">
        <v>-71.512781000000004</v>
      </c>
      <c r="F310" s="31">
        <v>-32.998899000000002</v>
      </c>
      <c r="G310" s="32">
        <v>7345.67</v>
      </c>
      <c r="H310" s="33">
        <v>1</v>
      </c>
      <c r="I310" s="33">
        <v>0</v>
      </c>
      <c r="J310" s="33">
        <v>0</v>
      </c>
      <c r="K310" s="32">
        <v>0</v>
      </c>
      <c r="L310" s="33">
        <v>1</v>
      </c>
      <c r="M310" s="34"/>
      <c r="O310" s="35"/>
    </row>
    <row r="311" spans="1:15" ht="14.25" customHeight="1" x14ac:dyDescent="0.2">
      <c r="A311" s="28" t="s">
        <v>40</v>
      </c>
      <c r="B311" s="29" t="s">
        <v>51</v>
      </c>
      <c r="C311" s="30">
        <v>0</v>
      </c>
      <c r="D311" s="30">
        <v>8</v>
      </c>
      <c r="E311" s="31">
        <v>-71.540723999999997</v>
      </c>
      <c r="F311" s="31">
        <v>-33.000996999999998</v>
      </c>
      <c r="G311" s="32">
        <v>10482.92</v>
      </c>
      <c r="H311" s="33">
        <v>1</v>
      </c>
      <c r="I311" s="33">
        <v>0</v>
      </c>
      <c r="J311" s="33">
        <v>0</v>
      </c>
      <c r="K311" s="32">
        <v>0</v>
      </c>
      <c r="L311" s="33">
        <v>1</v>
      </c>
      <c r="M311" s="34"/>
      <c r="O311" s="35"/>
    </row>
    <row r="312" spans="1:15" ht="14.25" customHeight="1" x14ac:dyDescent="0.2">
      <c r="A312" s="28" t="s">
        <v>40</v>
      </c>
      <c r="B312" s="29" t="s">
        <v>51</v>
      </c>
      <c r="C312" s="30">
        <v>0</v>
      </c>
      <c r="D312" s="30">
        <v>9</v>
      </c>
      <c r="E312" s="31">
        <v>-71.546375999999995</v>
      </c>
      <c r="F312" s="31">
        <v>-33.008502999999997</v>
      </c>
      <c r="G312" s="32">
        <v>11793.18</v>
      </c>
      <c r="H312" s="33">
        <v>1</v>
      </c>
      <c r="I312" s="33">
        <v>0</v>
      </c>
      <c r="J312" s="33">
        <v>0</v>
      </c>
      <c r="K312" s="32">
        <v>0</v>
      </c>
      <c r="L312" s="33">
        <v>1</v>
      </c>
      <c r="M312" s="34"/>
      <c r="O312" s="35"/>
    </row>
    <row r="313" spans="1:15" ht="14.25" customHeight="1" x14ac:dyDescent="0.2">
      <c r="A313" s="28" t="s">
        <v>40</v>
      </c>
      <c r="B313" s="29" t="s">
        <v>51</v>
      </c>
      <c r="C313" s="30">
        <v>0</v>
      </c>
      <c r="D313" s="30">
        <v>10</v>
      </c>
      <c r="E313" s="31">
        <v>-71.543188000000001</v>
      </c>
      <c r="F313" s="31">
        <v>-33.013089000000001</v>
      </c>
      <c r="G313" s="32">
        <v>12623.44</v>
      </c>
      <c r="H313" s="33">
        <v>1</v>
      </c>
      <c r="I313" s="33">
        <v>0</v>
      </c>
      <c r="J313" s="33">
        <v>0</v>
      </c>
      <c r="K313" s="32">
        <v>0</v>
      </c>
      <c r="L313" s="33">
        <v>1</v>
      </c>
      <c r="M313" s="34"/>
      <c r="O313" s="35"/>
    </row>
    <row r="314" spans="1:15" ht="14.25" customHeight="1" x14ac:dyDescent="0.2">
      <c r="A314" s="28" t="s">
        <v>40</v>
      </c>
      <c r="B314" s="29" t="s">
        <v>51</v>
      </c>
      <c r="C314" s="30">
        <v>0</v>
      </c>
      <c r="D314" s="30">
        <v>11</v>
      </c>
      <c r="E314" s="31">
        <v>-71.546640999999994</v>
      </c>
      <c r="F314" s="31">
        <v>-33.018566</v>
      </c>
      <c r="G314" s="32">
        <v>13325.31</v>
      </c>
      <c r="H314" s="33">
        <v>1</v>
      </c>
      <c r="I314" s="33">
        <v>0</v>
      </c>
      <c r="J314" s="33">
        <v>0</v>
      </c>
      <c r="K314" s="32">
        <v>0</v>
      </c>
      <c r="L314" s="33">
        <v>1</v>
      </c>
      <c r="M314" s="34"/>
      <c r="O314" s="35"/>
    </row>
    <row r="315" spans="1:15" ht="14.25" customHeight="1" x14ac:dyDescent="0.2">
      <c r="A315" s="28" t="s">
        <v>40</v>
      </c>
      <c r="B315" s="29" t="s">
        <v>51</v>
      </c>
      <c r="C315" s="30">
        <v>0</v>
      </c>
      <c r="D315" s="30">
        <v>12</v>
      </c>
      <c r="E315" s="31">
        <v>-71.567508000000004</v>
      </c>
      <c r="F315" s="31">
        <v>-33.023705</v>
      </c>
      <c r="G315" s="32">
        <v>16042.46</v>
      </c>
      <c r="H315" s="33">
        <v>1</v>
      </c>
      <c r="I315" s="33">
        <v>0</v>
      </c>
      <c r="J315" s="33">
        <v>0</v>
      </c>
      <c r="K315" s="32">
        <v>0</v>
      </c>
      <c r="L315" s="33">
        <v>1</v>
      </c>
      <c r="M315" s="34"/>
    </row>
    <row r="316" spans="1:15" ht="14.25" customHeight="1" x14ac:dyDescent="0.2">
      <c r="A316" s="28" t="s">
        <v>40</v>
      </c>
      <c r="B316" s="29" t="s">
        <v>51</v>
      </c>
      <c r="C316" s="30">
        <v>0</v>
      </c>
      <c r="D316" s="30">
        <v>13</v>
      </c>
      <c r="E316" s="31">
        <v>-71.590868</v>
      </c>
      <c r="F316" s="31">
        <v>-33.032829999999997</v>
      </c>
      <c r="G316" s="32">
        <v>18811.55</v>
      </c>
      <c r="H316" s="33">
        <v>1</v>
      </c>
      <c r="I316" s="33">
        <v>0</v>
      </c>
      <c r="J316" s="33">
        <v>0</v>
      </c>
      <c r="K316" s="32">
        <v>0</v>
      </c>
      <c r="L316" s="33">
        <v>1</v>
      </c>
      <c r="M316" s="34"/>
    </row>
    <row r="317" spans="1:15" ht="14.25" customHeight="1" x14ac:dyDescent="0.2">
      <c r="A317" s="28" t="s">
        <v>40</v>
      </c>
      <c r="B317" s="29" t="s">
        <v>51</v>
      </c>
      <c r="C317" s="30">
        <v>0</v>
      </c>
      <c r="D317" s="30">
        <v>14</v>
      </c>
      <c r="E317" s="31">
        <v>-71.605262999999994</v>
      </c>
      <c r="F317" s="31">
        <v>-33.044462000000003</v>
      </c>
      <c r="G317" s="32">
        <v>20880.240000000002</v>
      </c>
      <c r="H317" s="33">
        <v>1</v>
      </c>
      <c r="I317" s="33">
        <v>0</v>
      </c>
      <c r="J317" s="33">
        <v>0</v>
      </c>
      <c r="K317" s="32">
        <v>0</v>
      </c>
      <c r="L317" s="33">
        <v>1</v>
      </c>
      <c r="M317" s="34"/>
    </row>
    <row r="318" spans="1:15" ht="14.25" customHeight="1" x14ac:dyDescent="0.2">
      <c r="A318" s="28" t="s">
        <v>40</v>
      </c>
      <c r="B318" s="29" t="s">
        <v>51</v>
      </c>
      <c r="C318" s="30">
        <v>0</v>
      </c>
      <c r="D318" s="30">
        <v>15</v>
      </c>
      <c r="E318" s="31">
        <v>-71.607344999999995</v>
      </c>
      <c r="F318" s="31">
        <v>-33.046331000000002</v>
      </c>
      <c r="G318" s="32">
        <v>21312.32</v>
      </c>
      <c r="H318" s="33">
        <v>1</v>
      </c>
      <c r="I318" s="33">
        <v>0</v>
      </c>
      <c r="J318" s="33">
        <v>0</v>
      </c>
      <c r="K318" s="32">
        <v>0</v>
      </c>
      <c r="L318" s="33">
        <v>1</v>
      </c>
      <c r="M318" s="34"/>
    </row>
    <row r="319" spans="1:15" ht="14.25" customHeight="1" x14ac:dyDescent="0.2">
      <c r="A319" s="28" t="s">
        <v>40</v>
      </c>
      <c r="B319" s="29" t="s">
        <v>51</v>
      </c>
      <c r="C319" s="30">
        <v>0</v>
      </c>
      <c r="D319" s="30">
        <v>16</v>
      </c>
      <c r="E319" s="31">
        <v>-71.621538999999999</v>
      </c>
      <c r="F319" s="31">
        <v>-33.044263999999998</v>
      </c>
      <c r="G319" s="32">
        <v>22830.32</v>
      </c>
      <c r="H319" s="33">
        <v>1</v>
      </c>
      <c r="I319" s="33">
        <v>0</v>
      </c>
      <c r="J319" s="33">
        <v>0</v>
      </c>
      <c r="K319" s="32">
        <v>0</v>
      </c>
      <c r="L319" s="33">
        <v>1</v>
      </c>
      <c r="M319" s="34"/>
    </row>
    <row r="320" spans="1:15" ht="14.25" customHeight="1" x14ac:dyDescent="0.2">
      <c r="A320" s="28" t="s">
        <v>40</v>
      </c>
      <c r="B320" s="29" t="s">
        <v>51</v>
      </c>
      <c r="C320" s="30">
        <v>0</v>
      </c>
      <c r="D320" s="30">
        <v>17</v>
      </c>
      <c r="E320" s="31">
        <v>-71.629658000000006</v>
      </c>
      <c r="F320" s="31">
        <v>-33.035905999999997</v>
      </c>
      <c r="G320" s="32">
        <v>24081.01</v>
      </c>
      <c r="H320" s="33">
        <v>1</v>
      </c>
      <c r="I320" s="33">
        <v>1</v>
      </c>
      <c r="J320" s="33">
        <v>0</v>
      </c>
      <c r="K320" s="32">
        <v>0.05</v>
      </c>
      <c r="L320" s="33">
        <v>1</v>
      </c>
      <c r="M320" s="34"/>
    </row>
    <row r="321" spans="1:13" ht="14.25" customHeight="1" x14ac:dyDescent="0.2">
      <c r="A321" s="28" t="s">
        <v>40</v>
      </c>
      <c r="B321" s="29" t="s">
        <v>51</v>
      </c>
      <c r="C321" s="30">
        <v>1</v>
      </c>
      <c r="D321" s="30">
        <v>1</v>
      </c>
      <c r="E321" s="31">
        <v>-71.630244000000005</v>
      </c>
      <c r="F321" s="31">
        <v>-33.036057999999997</v>
      </c>
      <c r="G321" s="32">
        <v>238.67</v>
      </c>
      <c r="H321" s="33">
        <v>1</v>
      </c>
      <c r="I321" s="33">
        <v>1</v>
      </c>
      <c r="J321" s="40">
        <v>1</v>
      </c>
      <c r="K321" s="32">
        <v>0.9</v>
      </c>
      <c r="L321" s="33">
        <v>1</v>
      </c>
      <c r="M321" s="34"/>
    </row>
    <row r="322" spans="1:13" ht="14.25" customHeight="1" x14ac:dyDescent="0.2">
      <c r="A322" s="28" t="s">
        <v>40</v>
      </c>
      <c r="B322" s="29" t="s">
        <v>51</v>
      </c>
      <c r="C322" s="30">
        <v>1</v>
      </c>
      <c r="D322" s="30">
        <v>2</v>
      </c>
      <c r="E322" s="31">
        <v>-71.621752999999998</v>
      </c>
      <c r="F322" s="31">
        <v>-33.046093999999997</v>
      </c>
      <c r="G322" s="32">
        <v>1672.05</v>
      </c>
      <c r="H322" s="33">
        <v>1</v>
      </c>
      <c r="I322" s="33">
        <v>1</v>
      </c>
      <c r="J322" s="33">
        <v>0</v>
      </c>
      <c r="K322" s="32">
        <v>0.05</v>
      </c>
      <c r="L322" s="33">
        <v>1</v>
      </c>
      <c r="M322" s="34"/>
    </row>
    <row r="323" spans="1:13" ht="14.25" customHeight="1" x14ac:dyDescent="0.2">
      <c r="A323" s="28" t="s">
        <v>40</v>
      </c>
      <c r="B323" s="29" t="s">
        <v>51</v>
      </c>
      <c r="C323" s="30">
        <v>1</v>
      </c>
      <c r="D323" s="30">
        <v>3</v>
      </c>
      <c r="E323" s="31">
        <v>-71.611800000000002</v>
      </c>
      <c r="F323" s="31">
        <v>-33.045681999999999</v>
      </c>
      <c r="G323" s="32">
        <v>2764.36</v>
      </c>
      <c r="H323" s="33">
        <v>1</v>
      </c>
      <c r="I323" s="33">
        <v>0</v>
      </c>
      <c r="J323" s="33">
        <v>0</v>
      </c>
      <c r="K323" s="32">
        <v>0</v>
      </c>
      <c r="L323" s="33">
        <v>1</v>
      </c>
      <c r="M323" s="34"/>
    </row>
    <row r="324" spans="1:13" ht="14.25" customHeight="1" x14ac:dyDescent="0.2">
      <c r="A324" s="28" t="s">
        <v>40</v>
      </c>
      <c r="B324" s="29" t="s">
        <v>51</v>
      </c>
      <c r="C324" s="30">
        <v>1</v>
      </c>
      <c r="D324" s="30">
        <v>4</v>
      </c>
      <c r="E324" s="31">
        <v>-71.605027000000007</v>
      </c>
      <c r="F324" s="31">
        <v>-33.044387</v>
      </c>
      <c r="G324" s="32">
        <v>3522.28</v>
      </c>
      <c r="H324" s="33">
        <v>1</v>
      </c>
      <c r="I324" s="33">
        <v>0</v>
      </c>
      <c r="J324" s="33">
        <v>0</v>
      </c>
      <c r="K324" s="32">
        <v>0</v>
      </c>
      <c r="L324" s="33">
        <v>1</v>
      </c>
      <c r="M324" s="34"/>
    </row>
    <row r="325" spans="1:13" ht="14.25" customHeight="1" x14ac:dyDescent="0.2">
      <c r="A325" s="28" t="s">
        <v>40</v>
      </c>
      <c r="B325" s="29" t="s">
        <v>51</v>
      </c>
      <c r="C325" s="30">
        <v>1</v>
      </c>
      <c r="D325" s="30">
        <v>5</v>
      </c>
      <c r="E325" s="31">
        <v>-71.590827000000004</v>
      </c>
      <c r="F325" s="31">
        <v>-33.032969000000001</v>
      </c>
      <c r="G325" s="32">
        <v>5700.94</v>
      </c>
      <c r="H325" s="33">
        <v>1</v>
      </c>
      <c r="I325" s="33">
        <v>0</v>
      </c>
      <c r="J325" s="33">
        <v>0</v>
      </c>
      <c r="K325" s="32">
        <v>0</v>
      </c>
      <c r="L325" s="33">
        <v>1</v>
      </c>
      <c r="M325" s="34"/>
    </row>
    <row r="326" spans="1:13" ht="14.25" customHeight="1" x14ac:dyDescent="0.2">
      <c r="A326" s="28" t="s">
        <v>40</v>
      </c>
      <c r="B326" s="29" t="s">
        <v>51</v>
      </c>
      <c r="C326" s="30">
        <v>1</v>
      </c>
      <c r="D326" s="30">
        <v>6</v>
      </c>
      <c r="E326" s="31">
        <v>-71.557665</v>
      </c>
      <c r="F326" s="31">
        <v>-33.025624999999998</v>
      </c>
      <c r="G326" s="32">
        <v>9378.6</v>
      </c>
      <c r="H326" s="33">
        <v>1</v>
      </c>
      <c r="I326" s="33">
        <v>0</v>
      </c>
      <c r="J326" s="33">
        <v>0</v>
      </c>
      <c r="K326" s="32">
        <v>0</v>
      </c>
      <c r="L326" s="33">
        <v>1</v>
      </c>
      <c r="M326" s="34"/>
    </row>
    <row r="327" spans="1:13" ht="14.25" customHeight="1" x14ac:dyDescent="0.2">
      <c r="A327" s="28" t="s">
        <v>40</v>
      </c>
      <c r="B327" s="29" t="s">
        <v>51</v>
      </c>
      <c r="C327" s="30">
        <v>1</v>
      </c>
      <c r="D327" s="30">
        <v>7</v>
      </c>
      <c r="E327" s="31">
        <v>-71.544837999999999</v>
      </c>
      <c r="F327" s="31">
        <v>-33.022041000000002</v>
      </c>
      <c r="G327" s="32">
        <v>11081.14</v>
      </c>
      <c r="H327" s="33">
        <v>1</v>
      </c>
      <c r="I327" s="33">
        <v>0</v>
      </c>
      <c r="J327" s="33">
        <v>0</v>
      </c>
      <c r="K327" s="32">
        <v>0</v>
      </c>
      <c r="L327" s="33">
        <v>1</v>
      </c>
      <c r="M327" s="34"/>
    </row>
    <row r="328" spans="1:13" ht="14.25" customHeight="1" x14ac:dyDescent="0.2">
      <c r="A328" s="28" t="s">
        <v>40</v>
      </c>
      <c r="B328" s="29" t="s">
        <v>51</v>
      </c>
      <c r="C328" s="30">
        <v>1</v>
      </c>
      <c r="D328" s="30">
        <v>8</v>
      </c>
      <c r="E328" s="31">
        <v>-71.546199999999999</v>
      </c>
      <c r="F328" s="31">
        <v>-33.008254000000001</v>
      </c>
      <c r="G328" s="32">
        <v>12975.03</v>
      </c>
      <c r="H328" s="33">
        <v>1</v>
      </c>
      <c r="I328" s="33">
        <v>0</v>
      </c>
      <c r="J328" s="33">
        <v>0</v>
      </c>
      <c r="K328" s="32">
        <v>0</v>
      </c>
      <c r="L328" s="33">
        <v>1</v>
      </c>
      <c r="M328" s="34"/>
    </row>
    <row r="329" spans="1:13" ht="14.25" customHeight="1" x14ac:dyDescent="0.2">
      <c r="A329" s="28" t="s">
        <v>40</v>
      </c>
      <c r="B329" s="29" t="s">
        <v>51</v>
      </c>
      <c r="C329" s="30">
        <v>1</v>
      </c>
      <c r="D329" s="30">
        <v>9</v>
      </c>
      <c r="E329" s="31">
        <v>-71.512874999999994</v>
      </c>
      <c r="F329" s="31">
        <v>-32.99906</v>
      </c>
      <c r="G329" s="32">
        <v>17275</v>
      </c>
      <c r="H329" s="33">
        <v>1</v>
      </c>
      <c r="I329" s="33">
        <v>0</v>
      </c>
      <c r="J329" s="33">
        <v>0</v>
      </c>
      <c r="K329" s="32">
        <v>0</v>
      </c>
      <c r="L329" s="33">
        <v>1</v>
      </c>
      <c r="M329" s="34"/>
    </row>
    <row r="330" spans="1:13" ht="14.25" customHeight="1" x14ac:dyDescent="0.2">
      <c r="A330" s="28" t="s">
        <v>40</v>
      </c>
      <c r="B330" s="29" t="s">
        <v>51</v>
      </c>
      <c r="C330" s="30">
        <v>1</v>
      </c>
      <c r="D330" s="30">
        <v>10</v>
      </c>
      <c r="E330" s="31">
        <v>-71.492436999999995</v>
      </c>
      <c r="F330" s="31">
        <v>-32.999288</v>
      </c>
      <c r="G330" s="32">
        <v>19934.77</v>
      </c>
      <c r="H330" s="33">
        <v>1</v>
      </c>
      <c r="I330" s="33">
        <v>0</v>
      </c>
      <c r="J330" s="33">
        <v>0</v>
      </c>
      <c r="K330" s="32">
        <v>0</v>
      </c>
      <c r="L330" s="33">
        <v>1</v>
      </c>
      <c r="M330" s="34"/>
    </row>
    <row r="331" spans="1:13" ht="14.25" customHeight="1" x14ac:dyDescent="0.2">
      <c r="A331" s="28" t="s">
        <v>40</v>
      </c>
      <c r="B331" s="29" t="s">
        <v>51</v>
      </c>
      <c r="C331" s="30">
        <v>1</v>
      </c>
      <c r="D331" s="30">
        <v>11</v>
      </c>
      <c r="E331" s="31">
        <v>-71.490538999999998</v>
      </c>
      <c r="F331" s="31">
        <v>-33.001344000000003</v>
      </c>
      <c r="G331" s="32">
        <v>20337.87</v>
      </c>
      <c r="H331" s="33">
        <v>1</v>
      </c>
      <c r="I331" s="33">
        <v>0</v>
      </c>
      <c r="J331" s="33">
        <v>0</v>
      </c>
      <c r="K331" s="32">
        <v>0</v>
      </c>
      <c r="L331" s="33">
        <v>1</v>
      </c>
      <c r="M331" s="34"/>
    </row>
    <row r="332" spans="1:13" ht="14.25" customHeight="1" x14ac:dyDescent="0.2">
      <c r="A332" s="28" t="s">
        <v>40</v>
      </c>
      <c r="B332" s="29" t="s">
        <v>51</v>
      </c>
      <c r="C332" s="30">
        <v>1</v>
      </c>
      <c r="D332" s="30">
        <v>12</v>
      </c>
      <c r="E332" s="31">
        <v>-71.487506999999994</v>
      </c>
      <c r="F332" s="31">
        <v>-33.002671999999997</v>
      </c>
      <c r="G332" s="32">
        <v>22890.73</v>
      </c>
      <c r="H332" s="33">
        <v>1</v>
      </c>
      <c r="I332" s="33">
        <v>0</v>
      </c>
      <c r="J332" s="33">
        <v>0</v>
      </c>
      <c r="K332" s="32">
        <v>0</v>
      </c>
      <c r="L332" s="33">
        <v>1</v>
      </c>
      <c r="M332" s="34"/>
    </row>
    <row r="333" spans="1:13" ht="14.25" customHeight="1" x14ac:dyDescent="0.2">
      <c r="A333" s="28" t="s">
        <v>40</v>
      </c>
      <c r="B333" s="29" t="s">
        <v>51</v>
      </c>
      <c r="C333" s="30">
        <v>1</v>
      </c>
      <c r="D333" s="30">
        <v>13</v>
      </c>
      <c r="E333" s="31">
        <v>-71.484707</v>
      </c>
      <c r="F333" s="31">
        <v>-33.001908</v>
      </c>
      <c r="G333" s="32">
        <v>23254.21</v>
      </c>
      <c r="H333" s="33">
        <v>1</v>
      </c>
      <c r="I333" s="33">
        <v>0</v>
      </c>
      <c r="J333" s="33">
        <v>0</v>
      </c>
      <c r="K333" s="32">
        <v>0</v>
      </c>
      <c r="L333" s="33">
        <v>1</v>
      </c>
      <c r="M333" s="34"/>
    </row>
    <row r="334" spans="1:13" ht="14.25" customHeight="1" x14ac:dyDescent="0.2">
      <c r="A334" s="28" t="s">
        <v>40</v>
      </c>
      <c r="B334" s="29" t="s">
        <v>51</v>
      </c>
      <c r="C334" s="30">
        <v>1</v>
      </c>
      <c r="D334" s="30">
        <v>14</v>
      </c>
      <c r="E334" s="31">
        <v>-71.483611999999994</v>
      </c>
      <c r="F334" s="31">
        <v>-32.999099999999999</v>
      </c>
      <c r="G334" s="32">
        <v>23645.39</v>
      </c>
      <c r="H334" s="33">
        <v>1</v>
      </c>
      <c r="I334" s="33">
        <v>0</v>
      </c>
      <c r="J334" s="33">
        <v>0</v>
      </c>
      <c r="K334" s="32">
        <v>0</v>
      </c>
      <c r="L334" s="33">
        <v>1</v>
      </c>
      <c r="M334" s="34"/>
    </row>
    <row r="335" spans="1:13" ht="14.25" customHeight="1" x14ac:dyDescent="0.2">
      <c r="A335" s="28" t="s">
        <v>40</v>
      </c>
      <c r="B335" s="29" t="s">
        <v>51</v>
      </c>
      <c r="C335" s="30">
        <v>1</v>
      </c>
      <c r="D335" s="30">
        <v>15</v>
      </c>
      <c r="E335" s="31">
        <v>-71.477793000000005</v>
      </c>
      <c r="F335" s="31">
        <v>-32.997553000000003</v>
      </c>
      <c r="G335" s="32">
        <v>24384.9</v>
      </c>
      <c r="H335" s="33">
        <v>1</v>
      </c>
      <c r="I335" s="33">
        <v>1</v>
      </c>
      <c r="J335" s="33">
        <v>0</v>
      </c>
      <c r="K335" s="32">
        <v>0.05</v>
      </c>
      <c r="L335" s="33">
        <v>1</v>
      </c>
      <c r="M335" s="34"/>
    </row>
    <row r="336" spans="1:13" ht="14.25" customHeight="1" x14ac:dyDescent="0.2">
      <c r="A336" s="28" t="s">
        <v>40</v>
      </c>
      <c r="B336" s="29" t="s">
        <v>52</v>
      </c>
      <c r="C336" s="30">
        <v>0</v>
      </c>
      <c r="D336" s="30">
        <v>1</v>
      </c>
      <c r="E336" s="31">
        <v>-71.490020999999999</v>
      </c>
      <c r="F336" s="31">
        <v>-32.995654999999999</v>
      </c>
      <c r="G336" s="32">
        <v>167.14</v>
      </c>
      <c r="H336" s="33">
        <v>1</v>
      </c>
      <c r="I336" s="33">
        <v>1</v>
      </c>
      <c r="J336" s="33">
        <v>1</v>
      </c>
      <c r="K336" s="32">
        <v>0.9</v>
      </c>
      <c r="L336" s="33">
        <v>1</v>
      </c>
      <c r="M336" s="34"/>
    </row>
    <row r="337" spans="1:13" ht="14.25" customHeight="1" x14ac:dyDescent="0.2">
      <c r="A337" s="28" t="s">
        <v>40</v>
      </c>
      <c r="B337" s="29" t="s">
        <v>52</v>
      </c>
      <c r="C337" s="30">
        <v>0</v>
      </c>
      <c r="D337" s="30">
        <v>2</v>
      </c>
      <c r="E337" s="31">
        <v>-71.492581999999999</v>
      </c>
      <c r="F337" s="31">
        <v>-32.992792000000001</v>
      </c>
      <c r="G337" s="32">
        <v>730.39</v>
      </c>
      <c r="H337" s="33">
        <v>1</v>
      </c>
      <c r="I337" s="33">
        <v>1</v>
      </c>
      <c r="J337" s="33">
        <v>0</v>
      </c>
      <c r="K337" s="32">
        <v>0.05</v>
      </c>
      <c r="L337" s="33">
        <v>1</v>
      </c>
      <c r="M337" s="34"/>
    </row>
    <row r="338" spans="1:13" ht="14.25" customHeight="1" x14ac:dyDescent="0.2">
      <c r="A338" s="28" t="s">
        <v>40</v>
      </c>
      <c r="B338" s="29" t="s">
        <v>52</v>
      </c>
      <c r="C338" s="30">
        <v>0</v>
      </c>
      <c r="D338" s="30">
        <v>3</v>
      </c>
      <c r="E338" s="31">
        <v>-71.496786999999998</v>
      </c>
      <c r="F338" s="31">
        <v>-32.987434</v>
      </c>
      <c r="G338" s="32">
        <v>1630.62</v>
      </c>
      <c r="H338" s="33">
        <v>1</v>
      </c>
      <c r="I338" s="33">
        <v>0</v>
      </c>
      <c r="J338" s="33">
        <v>0</v>
      </c>
      <c r="K338" s="32">
        <v>0</v>
      </c>
      <c r="L338" s="33">
        <v>1</v>
      </c>
      <c r="M338" s="34"/>
    </row>
    <row r="339" spans="1:13" ht="14.25" customHeight="1" x14ac:dyDescent="0.2">
      <c r="A339" s="28" t="s">
        <v>40</v>
      </c>
      <c r="B339" s="29" t="s">
        <v>52</v>
      </c>
      <c r="C339" s="30">
        <v>0</v>
      </c>
      <c r="D339" s="30">
        <v>4</v>
      </c>
      <c r="E339" s="31">
        <v>-71.500867</v>
      </c>
      <c r="F339" s="31">
        <v>-32.991737000000001</v>
      </c>
      <c r="G339" s="32">
        <v>2568.87</v>
      </c>
      <c r="H339" s="33">
        <v>1</v>
      </c>
      <c r="I339" s="33">
        <v>0</v>
      </c>
      <c r="J339" s="33">
        <v>0</v>
      </c>
      <c r="K339" s="32">
        <v>0</v>
      </c>
      <c r="L339" s="33">
        <v>1</v>
      </c>
      <c r="M339" s="34"/>
    </row>
    <row r="340" spans="1:13" ht="14.25" customHeight="1" x14ac:dyDescent="0.2">
      <c r="A340" s="28" t="s">
        <v>40</v>
      </c>
      <c r="B340" s="29" t="s">
        <v>52</v>
      </c>
      <c r="C340" s="30">
        <v>0</v>
      </c>
      <c r="D340" s="30">
        <v>5</v>
      </c>
      <c r="E340" s="31">
        <v>-71.498476999999994</v>
      </c>
      <c r="F340" s="31">
        <v>-32.999369000000002</v>
      </c>
      <c r="G340" s="32">
        <v>3633.74</v>
      </c>
      <c r="H340" s="33">
        <v>1</v>
      </c>
      <c r="I340" s="33">
        <v>0</v>
      </c>
      <c r="J340" s="33">
        <v>0</v>
      </c>
      <c r="K340" s="32">
        <v>0</v>
      </c>
      <c r="L340" s="33">
        <v>1</v>
      </c>
      <c r="M340" s="34"/>
    </row>
    <row r="341" spans="1:13" ht="14.25" customHeight="1" x14ac:dyDescent="0.2">
      <c r="A341" s="28" t="s">
        <v>40</v>
      </c>
      <c r="B341" s="29" t="s">
        <v>52</v>
      </c>
      <c r="C341" s="30">
        <v>0</v>
      </c>
      <c r="D341" s="30">
        <v>6</v>
      </c>
      <c r="E341" s="31">
        <v>-71.498431999999994</v>
      </c>
      <c r="F341" s="31">
        <v>-33.002443999999997</v>
      </c>
      <c r="G341" s="32">
        <v>4109.33</v>
      </c>
      <c r="H341" s="33">
        <v>1</v>
      </c>
      <c r="I341" s="33">
        <v>0</v>
      </c>
      <c r="J341" s="33">
        <v>0</v>
      </c>
      <c r="K341" s="32">
        <v>0</v>
      </c>
      <c r="L341" s="33">
        <v>1</v>
      </c>
      <c r="M341" s="34"/>
    </row>
    <row r="342" spans="1:13" ht="14.25" customHeight="1" x14ac:dyDescent="0.2">
      <c r="A342" s="28" t="s">
        <v>40</v>
      </c>
      <c r="B342" s="29" t="s">
        <v>52</v>
      </c>
      <c r="C342" s="30">
        <v>0</v>
      </c>
      <c r="D342" s="30">
        <v>7</v>
      </c>
      <c r="E342" s="31">
        <v>-71.499038999999996</v>
      </c>
      <c r="F342" s="31">
        <v>-33.007752000000004</v>
      </c>
      <c r="G342" s="32">
        <v>4948.33</v>
      </c>
      <c r="H342" s="33">
        <v>1</v>
      </c>
      <c r="I342" s="33">
        <v>0</v>
      </c>
      <c r="J342" s="33">
        <v>0</v>
      </c>
      <c r="K342" s="32">
        <v>0</v>
      </c>
      <c r="L342" s="33">
        <v>1</v>
      </c>
      <c r="M342" s="34"/>
    </row>
    <row r="343" spans="1:13" ht="14.25" customHeight="1" x14ac:dyDescent="0.2">
      <c r="A343" s="28" t="s">
        <v>40</v>
      </c>
      <c r="B343" s="29" t="s">
        <v>52</v>
      </c>
      <c r="C343" s="30">
        <v>0</v>
      </c>
      <c r="D343" s="30">
        <v>8</v>
      </c>
      <c r="E343" s="31">
        <v>-71.502589</v>
      </c>
      <c r="F343" s="31">
        <v>-33.009279999999997</v>
      </c>
      <c r="G343" s="32">
        <v>5375.37</v>
      </c>
      <c r="H343" s="33">
        <v>1</v>
      </c>
      <c r="I343" s="33">
        <v>0</v>
      </c>
      <c r="J343" s="33">
        <v>0</v>
      </c>
      <c r="K343" s="32">
        <v>0</v>
      </c>
      <c r="L343" s="33">
        <v>1</v>
      </c>
      <c r="M343" s="34"/>
    </row>
    <row r="344" spans="1:13" ht="14.25" customHeight="1" x14ac:dyDescent="0.2">
      <c r="A344" s="28" t="s">
        <v>40</v>
      </c>
      <c r="B344" s="29" t="s">
        <v>52</v>
      </c>
      <c r="C344" s="30">
        <v>0</v>
      </c>
      <c r="D344" s="30">
        <v>9</v>
      </c>
      <c r="E344" s="31">
        <v>-71.505911999999995</v>
      </c>
      <c r="F344" s="31">
        <v>-33.003585999999999</v>
      </c>
      <c r="G344" s="32">
        <v>6236.09</v>
      </c>
      <c r="H344" s="33">
        <v>1</v>
      </c>
      <c r="I344" s="33">
        <v>0</v>
      </c>
      <c r="J344" s="33">
        <v>0</v>
      </c>
      <c r="K344" s="32">
        <v>0</v>
      </c>
      <c r="L344" s="33">
        <v>1</v>
      </c>
      <c r="M344" s="34"/>
    </row>
    <row r="345" spans="1:13" ht="14.25" customHeight="1" x14ac:dyDescent="0.2">
      <c r="A345" s="28" t="s">
        <v>40</v>
      </c>
      <c r="B345" s="29" t="s">
        <v>52</v>
      </c>
      <c r="C345" s="30">
        <v>0</v>
      </c>
      <c r="D345" s="30">
        <v>10</v>
      </c>
      <c r="E345" s="31">
        <v>-71.512839999999997</v>
      </c>
      <c r="F345" s="31">
        <v>-32.99888</v>
      </c>
      <c r="G345" s="32">
        <v>7153.33</v>
      </c>
      <c r="H345" s="33">
        <v>1</v>
      </c>
      <c r="I345" s="33">
        <v>0</v>
      </c>
      <c r="J345" s="33">
        <v>0</v>
      </c>
      <c r="K345" s="32">
        <v>0</v>
      </c>
      <c r="L345" s="33">
        <v>1</v>
      </c>
      <c r="M345" s="34"/>
    </row>
    <row r="346" spans="1:13" ht="14.25" customHeight="1" x14ac:dyDescent="0.2">
      <c r="A346" s="28" t="s">
        <v>40</v>
      </c>
      <c r="B346" s="29" t="s">
        <v>52</v>
      </c>
      <c r="C346" s="30">
        <v>0</v>
      </c>
      <c r="D346" s="30">
        <v>11</v>
      </c>
      <c r="E346" s="31">
        <v>-71.535635999999997</v>
      </c>
      <c r="F346" s="31">
        <v>-33.007219999999997</v>
      </c>
      <c r="G346" s="32">
        <v>10105.629999999999</v>
      </c>
      <c r="H346" s="33">
        <v>1</v>
      </c>
      <c r="I346" s="33">
        <v>0</v>
      </c>
      <c r="J346" s="33">
        <v>0</v>
      </c>
      <c r="K346" s="32">
        <v>0</v>
      </c>
      <c r="L346" s="33">
        <v>1</v>
      </c>
      <c r="M346" s="34"/>
    </row>
    <row r="347" spans="1:13" ht="14.25" customHeight="1" x14ac:dyDescent="0.2">
      <c r="A347" s="28" t="s">
        <v>40</v>
      </c>
      <c r="B347" s="29" t="s">
        <v>52</v>
      </c>
      <c r="C347" s="30">
        <v>0</v>
      </c>
      <c r="D347" s="30">
        <v>12</v>
      </c>
      <c r="E347" s="31">
        <v>-71.543188000000001</v>
      </c>
      <c r="F347" s="31">
        <v>-33.013089000000001</v>
      </c>
      <c r="G347" s="32">
        <v>11515.62</v>
      </c>
      <c r="H347" s="33">
        <v>1</v>
      </c>
      <c r="I347" s="33">
        <v>0</v>
      </c>
      <c r="J347" s="33">
        <v>0</v>
      </c>
      <c r="K347" s="32">
        <v>0</v>
      </c>
      <c r="L347" s="33">
        <v>1</v>
      </c>
      <c r="M347" s="34"/>
    </row>
    <row r="348" spans="1:13" ht="14.25" customHeight="1" x14ac:dyDescent="0.2">
      <c r="A348" s="28" t="s">
        <v>40</v>
      </c>
      <c r="B348" s="29" t="s">
        <v>52</v>
      </c>
      <c r="C348" s="30">
        <v>0</v>
      </c>
      <c r="D348" s="30">
        <v>13</v>
      </c>
      <c r="E348" s="31">
        <v>-71.546654000000004</v>
      </c>
      <c r="F348" s="31">
        <v>-33.018614999999997</v>
      </c>
      <c r="G348" s="32">
        <v>12223.06</v>
      </c>
      <c r="H348" s="33">
        <v>1</v>
      </c>
      <c r="I348" s="33">
        <v>0</v>
      </c>
      <c r="J348" s="33">
        <v>0</v>
      </c>
      <c r="K348" s="32">
        <v>0</v>
      </c>
      <c r="L348" s="33">
        <v>1</v>
      </c>
      <c r="M348" s="34"/>
    </row>
    <row r="349" spans="1:13" ht="14.25" customHeight="1" x14ac:dyDescent="0.2">
      <c r="A349" s="28" t="s">
        <v>40</v>
      </c>
      <c r="B349" s="29" t="s">
        <v>52</v>
      </c>
      <c r="C349" s="30">
        <v>0</v>
      </c>
      <c r="D349" s="30">
        <v>14</v>
      </c>
      <c r="E349" s="31">
        <v>-71.549175000000005</v>
      </c>
      <c r="F349" s="31">
        <v>-33.025945</v>
      </c>
      <c r="G349" s="32">
        <v>13156.57</v>
      </c>
      <c r="H349" s="33">
        <v>1</v>
      </c>
      <c r="I349" s="33">
        <v>0</v>
      </c>
      <c r="J349" s="33">
        <v>0</v>
      </c>
      <c r="K349" s="32">
        <v>0</v>
      </c>
      <c r="L349" s="33">
        <v>1</v>
      </c>
      <c r="M349" s="34"/>
    </row>
    <row r="350" spans="1:13" ht="14.25" customHeight="1" x14ac:dyDescent="0.2">
      <c r="A350" s="28" t="s">
        <v>40</v>
      </c>
      <c r="B350" s="29" t="s">
        <v>52</v>
      </c>
      <c r="C350" s="30">
        <v>0</v>
      </c>
      <c r="D350" s="30">
        <v>15</v>
      </c>
      <c r="E350" s="31">
        <v>-71.557586999999998</v>
      </c>
      <c r="F350" s="31">
        <v>-33.025443000000003</v>
      </c>
      <c r="G350" s="32">
        <v>14000.25</v>
      </c>
      <c r="H350" s="33">
        <v>1</v>
      </c>
      <c r="I350" s="33">
        <v>0</v>
      </c>
      <c r="J350" s="33">
        <v>0</v>
      </c>
      <c r="K350" s="32">
        <v>0</v>
      </c>
      <c r="L350" s="33">
        <v>1</v>
      </c>
      <c r="M350" s="34"/>
    </row>
    <row r="351" spans="1:13" ht="14.25" customHeight="1" x14ac:dyDescent="0.2">
      <c r="A351" s="28" t="s">
        <v>40</v>
      </c>
      <c r="B351" s="29" t="s">
        <v>52</v>
      </c>
      <c r="C351" s="30">
        <v>0</v>
      </c>
      <c r="D351" s="30">
        <v>16</v>
      </c>
      <c r="E351" s="31">
        <v>-71.567415999999994</v>
      </c>
      <c r="F351" s="31">
        <v>-33.023710000000001</v>
      </c>
      <c r="G351" s="32">
        <v>14939.97</v>
      </c>
      <c r="H351" s="33">
        <v>1</v>
      </c>
      <c r="I351" s="33">
        <v>0</v>
      </c>
      <c r="J351" s="33">
        <v>0</v>
      </c>
      <c r="K351" s="32">
        <v>0</v>
      </c>
      <c r="L351" s="33">
        <v>1</v>
      </c>
      <c r="M351" s="34"/>
    </row>
    <row r="352" spans="1:13" ht="14.25" customHeight="1" x14ac:dyDescent="0.2">
      <c r="A352" s="28" t="s">
        <v>40</v>
      </c>
      <c r="B352" s="29" t="s">
        <v>52</v>
      </c>
      <c r="C352" s="30">
        <v>0</v>
      </c>
      <c r="D352" s="30">
        <v>17</v>
      </c>
      <c r="E352" s="31">
        <v>-71.590868</v>
      </c>
      <c r="F352" s="31">
        <v>-33.032829999999997</v>
      </c>
      <c r="G352" s="32">
        <v>17717.669999999998</v>
      </c>
      <c r="H352" s="33">
        <v>1</v>
      </c>
      <c r="I352" s="33">
        <v>0</v>
      </c>
      <c r="J352" s="33">
        <v>0</v>
      </c>
      <c r="K352" s="32">
        <v>0</v>
      </c>
      <c r="L352" s="33">
        <v>1</v>
      </c>
      <c r="M352" s="34"/>
    </row>
    <row r="353" spans="1:13" ht="14.25" customHeight="1" x14ac:dyDescent="0.2">
      <c r="A353" s="28" t="s">
        <v>40</v>
      </c>
      <c r="B353" s="29" t="s">
        <v>52</v>
      </c>
      <c r="C353" s="30">
        <v>0</v>
      </c>
      <c r="D353" s="30">
        <v>18</v>
      </c>
      <c r="E353" s="31">
        <v>-71.607344999999995</v>
      </c>
      <c r="F353" s="31">
        <v>-33.046331000000002</v>
      </c>
      <c r="G353" s="32">
        <v>20218.439999999999</v>
      </c>
      <c r="H353" s="33">
        <v>1</v>
      </c>
      <c r="I353" s="33">
        <v>0</v>
      </c>
      <c r="J353" s="33">
        <v>0</v>
      </c>
      <c r="K353" s="32">
        <v>0</v>
      </c>
      <c r="L353" s="33">
        <v>1</v>
      </c>
      <c r="M353" s="34"/>
    </row>
    <row r="354" spans="1:13" ht="14.25" customHeight="1" x14ac:dyDescent="0.2">
      <c r="A354" s="28" t="s">
        <v>40</v>
      </c>
      <c r="B354" s="29" t="s">
        <v>52</v>
      </c>
      <c r="C354" s="30">
        <v>0</v>
      </c>
      <c r="D354" s="30">
        <v>19</v>
      </c>
      <c r="E354" s="31">
        <v>-71.621538999999999</v>
      </c>
      <c r="F354" s="31">
        <v>-33.044263999999998</v>
      </c>
      <c r="G354" s="32">
        <v>21736.44</v>
      </c>
      <c r="H354" s="33">
        <v>1</v>
      </c>
      <c r="I354" s="33">
        <v>0</v>
      </c>
      <c r="J354" s="33">
        <v>0</v>
      </c>
      <c r="K354" s="32">
        <v>0</v>
      </c>
      <c r="L354" s="33">
        <v>1</v>
      </c>
      <c r="M354" s="34"/>
    </row>
    <row r="355" spans="1:13" ht="14.25" customHeight="1" x14ac:dyDescent="0.2">
      <c r="A355" s="28" t="s">
        <v>40</v>
      </c>
      <c r="B355" s="29" t="s">
        <v>52</v>
      </c>
      <c r="C355" s="30">
        <v>0</v>
      </c>
      <c r="D355" s="30">
        <v>20</v>
      </c>
      <c r="E355" s="31">
        <v>-71.629658000000006</v>
      </c>
      <c r="F355" s="31">
        <v>-33.035905999999997</v>
      </c>
      <c r="G355" s="32">
        <v>22987.13</v>
      </c>
      <c r="H355" s="33">
        <v>1</v>
      </c>
      <c r="I355" s="33">
        <v>1</v>
      </c>
      <c r="J355" s="33">
        <v>0</v>
      </c>
      <c r="K355" s="32">
        <v>0.05</v>
      </c>
      <c r="L355" s="33">
        <v>1</v>
      </c>
      <c r="M355" s="34"/>
    </row>
    <row r="356" spans="1:13" ht="14.25" customHeight="1" x14ac:dyDescent="0.2">
      <c r="A356" s="28" t="s">
        <v>40</v>
      </c>
      <c r="B356" s="29" t="s">
        <v>52</v>
      </c>
      <c r="C356" s="30">
        <v>1</v>
      </c>
      <c r="D356" s="30">
        <v>1</v>
      </c>
      <c r="E356" s="31">
        <v>-71.630244000000005</v>
      </c>
      <c r="F356" s="31">
        <v>-33.036057999999997</v>
      </c>
      <c r="G356" s="32">
        <v>238.67</v>
      </c>
      <c r="H356" s="33">
        <v>1</v>
      </c>
      <c r="I356" s="33">
        <v>1</v>
      </c>
      <c r="J356" s="40">
        <v>1</v>
      </c>
      <c r="K356" s="32">
        <v>0.9</v>
      </c>
      <c r="L356" s="33">
        <v>1</v>
      </c>
      <c r="M356" s="34"/>
    </row>
    <row r="357" spans="1:13" ht="14.25" customHeight="1" x14ac:dyDescent="0.2">
      <c r="A357" s="28" t="s">
        <v>40</v>
      </c>
      <c r="B357" s="29" t="s">
        <v>52</v>
      </c>
      <c r="C357" s="30">
        <v>1</v>
      </c>
      <c r="D357" s="30">
        <v>2</v>
      </c>
      <c r="E357" s="31">
        <v>-71.621700000000004</v>
      </c>
      <c r="F357" s="31">
        <v>-33.046131000000003</v>
      </c>
      <c r="G357" s="32">
        <v>1678.51</v>
      </c>
      <c r="H357" s="33">
        <v>1</v>
      </c>
      <c r="I357" s="33">
        <v>1</v>
      </c>
      <c r="J357" s="33">
        <v>0</v>
      </c>
      <c r="K357" s="32">
        <v>0.05</v>
      </c>
      <c r="L357" s="33">
        <v>1</v>
      </c>
      <c r="M357" s="34"/>
    </row>
    <row r="358" spans="1:13" ht="14.25" customHeight="1" x14ac:dyDescent="0.2">
      <c r="A358" s="28" t="s">
        <v>40</v>
      </c>
      <c r="B358" s="29" t="s">
        <v>52</v>
      </c>
      <c r="C358" s="30">
        <v>1</v>
      </c>
      <c r="D358" s="30">
        <v>3</v>
      </c>
      <c r="E358" s="31">
        <v>-71.611800000000002</v>
      </c>
      <c r="F358" s="31">
        <v>-33.045681999999999</v>
      </c>
      <c r="G358" s="32">
        <v>2764.36</v>
      </c>
      <c r="H358" s="33">
        <v>1</v>
      </c>
      <c r="I358" s="33">
        <v>0</v>
      </c>
      <c r="J358" s="33">
        <v>0</v>
      </c>
      <c r="K358" s="32">
        <v>0</v>
      </c>
      <c r="L358" s="33">
        <v>1</v>
      </c>
      <c r="M358" s="34"/>
    </row>
    <row r="359" spans="1:13" ht="14.25" customHeight="1" x14ac:dyDescent="0.2">
      <c r="A359" s="28" t="s">
        <v>40</v>
      </c>
      <c r="B359" s="29" t="s">
        <v>52</v>
      </c>
      <c r="C359" s="30">
        <v>1</v>
      </c>
      <c r="D359" s="30">
        <v>4</v>
      </c>
      <c r="E359" s="31">
        <v>-71.590827000000004</v>
      </c>
      <c r="F359" s="31">
        <v>-33.032969000000001</v>
      </c>
      <c r="G359" s="32">
        <v>5700.94</v>
      </c>
      <c r="H359" s="33">
        <v>1</v>
      </c>
      <c r="I359" s="33">
        <v>0</v>
      </c>
      <c r="J359" s="33">
        <v>0</v>
      </c>
      <c r="K359" s="32">
        <v>0</v>
      </c>
      <c r="L359" s="33">
        <v>1</v>
      </c>
      <c r="M359" s="34"/>
    </row>
    <row r="360" spans="1:13" ht="14.25" customHeight="1" x14ac:dyDescent="0.2">
      <c r="A360" s="28" t="s">
        <v>40</v>
      </c>
      <c r="B360" s="29" t="s">
        <v>52</v>
      </c>
      <c r="C360" s="30">
        <v>1</v>
      </c>
      <c r="D360" s="30">
        <v>5</v>
      </c>
      <c r="E360" s="31">
        <v>-71.567217999999997</v>
      </c>
      <c r="F360" s="31">
        <v>-33.024011000000002</v>
      </c>
      <c r="G360" s="32">
        <v>8467.51</v>
      </c>
      <c r="H360" s="33">
        <v>1</v>
      </c>
      <c r="I360" s="33">
        <v>0</v>
      </c>
      <c r="J360" s="33">
        <v>0</v>
      </c>
      <c r="K360" s="32">
        <v>0</v>
      </c>
      <c r="L360" s="33">
        <v>1</v>
      </c>
      <c r="M360" s="34"/>
    </row>
    <row r="361" spans="1:13" ht="14.25" customHeight="1" x14ac:dyDescent="0.2">
      <c r="A361" s="28" t="s">
        <v>40</v>
      </c>
      <c r="B361" s="29" t="s">
        <v>52</v>
      </c>
      <c r="C361" s="30">
        <v>1</v>
      </c>
      <c r="D361" s="30">
        <v>6</v>
      </c>
      <c r="E361" s="31">
        <v>-71.557665</v>
      </c>
      <c r="F361" s="31">
        <v>-33.025624999999998</v>
      </c>
      <c r="G361" s="32">
        <v>9378.6</v>
      </c>
      <c r="H361" s="33">
        <v>1</v>
      </c>
      <c r="I361" s="33">
        <v>0</v>
      </c>
      <c r="J361" s="33">
        <v>0</v>
      </c>
      <c r="K361" s="32">
        <v>0</v>
      </c>
      <c r="L361" s="33">
        <v>1</v>
      </c>
      <c r="M361" s="34"/>
    </row>
    <row r="362" spans="1:13" ht="14.25" customHeight="1" x14ac:dyDescent="0.2">
      <c r="A362" s="28" t="s">
        <v>40</v>
      </c>
      <c r="B362" s="29" t="s">
        <v>52</v>
      </c>
      <c r="C362" s="30">
        <v>1</v>
      </c>
      <c r="D362" s="30">
        <v>7</v>
      </c>
      <c r="E362" s="31">
        <v>-71.549206999999996</v>
      </c>
      <c r="F362" s="31">
        <v>-33.026083</v>
      </c>
      <c r="G362" s="32">
        <v>10256.82</v>
      </c>
      <c r="H362" s="33">
        <v>1</v>
      </c>
      <c r="I362" s="33">
        <v>0</v>
      </c>
      <c r="J362" s="33">
        <v>0</v>
      </c>
      <c r="K362" s="32">
        <v>0</v>
      </c>
      <c r="L362" s="33">
        <v>1</v>
      </c>
      <c r="M362" s="34"/>
    </row>
    <row r="363" spans="1:13" ht="14.25" customHeight="1" x14ac:dyDescent="0.2">
      <c r="A363" s="28" t="s">
        <v>40</v>
      </c>
      <c r="B363" s="29" t="s">
        <v>52</v>
      </c>
      <c r="C363" s="30">
        <v>1</v>
      </c>
      <c r="D363" s="30">
        <v>8</v>
      </c>
      <c r="E363" s="31">
        <v>-71.544837999999999</v>
      </c>
      <c r="F363" s="31">
        <v>-33.022041000000002</v>
      </c>
      <c r="G363" s="32">
        <v>11081.14</v>
      </c>
      <c r="H363" s="33">
        <v>1</v>
      </c>
      <c r="I363" s="33">
        <v>0</v>
      </c>
      <c r="J363" s="33">
        <v>0</v>
      </c>
      <c r="K363" s="32">
        <v>0</v>
      </c>
      <c r="L363" s="33">
        <v>1</v>
      </c>
      <c r="M363" s="34"/>
    </row>
    <row r="364" spans="1:13" ht="14.25" customHeight="1" x14ac:dyDescent="0.2">
      <c r="A364" s="28" t="s">
        <v>40</v>
      </c>
      <c r="B364" s="29" t="s">
        <v>52</v>
      </c>
      <c r="C364" s="30">
        <v>1</v>
      </c>
      <c r="D364" s="30">
        <v>9</v>
      </c>
      <c r="E364" s="31">
        <v>-71.546273999999997</v>
      </c>
      <c r="F364" s="31">
        <v>-33.008243999999998</v>
      </c>
      <c r="G364" s="32">
        <v>12982.04</v>
      </c>
      <c r="H364" s="33">
        <v>1</v>
      </c>
      <c r="I364" s="33">
        <v>0</v>
      </c>
      <c r="J364" s="33">
        <v>0</v>
      </c>
      <c r="K364" s="32">
        <v>0</v>
      </c>
      <c r="L364" s="33">
        <v>1</v>
      </c>
      <c r="M364" s="34"/>
    </row>
    <row r="365" spans="1:13" ht="14.25" customHeight="1" x14ac:dyDescent="0.2">
      <c r="A365" s="28" t="s">
        <v>40</v>
      </c>
      <c r="B365" s="29" t="s">
        <v>52</v>
      </c>
      <c r="C365" s="30">
        <v>1</v>
      </c>
      <c r="D365" s="30">
        <v>10</v>
      </c>
      <c r="E365" s="31">
        <v>-71.540764999999993</v>
      </c>
      <c r="F365" s="31">
        <v>-33.004652</v>
      </c>
      <c r="G365" s="32">
        <v>13928.33</v>
      </c>
      <c r="H365" s="33">
        <v>1</v>
      </c>
      <c r="I365" s="33">
        <v>0</v>
      </c>
      <c r="J365" s="33">
        <v>0</v>
      </c>
      <c r="K365" s="32">
        <v>0</v>
      </c>
      <c r="L365" s="33">
        <v>1</v>
      </c>
      <c r="M365" s="34"/>
    </row>
    <row r="366" spans="1:13" ht="14.25" customHeight="1" x14ac:dyDescent="0.2">
      <c r="A366" s="28" t="s">
        <v>40</v>
      </c>
      <c r="B366" s="29" t="s">
        <v>52</v>
      </c>
      <c r="C366" s="30">
        <v>1</v>
      </c>
      <c r="D366" s="30">
        <v>11</v>
      </c>
      <c r="E366" s="31">
        <v>-71.512874999999994</v>
      </c>
      <c r="F366" s="31">
        <v>-32.99906</v>
      </c>
      <c r="G366" s="32">
        <v>17310.54</v>
      </c>
      <c r="H366" s="33">
        <v>1</v>
      </c>
      <c r="I366" s="33">
        <v>0</v>
      </c>
      <c r="J366" s="33">
        <v>0</v>
      </c>
      <c r="K366" s="32">
        <v>0</v>
      </c>
      <c r="L366" s="33">
        <v>1</v>
      </c>
      <c r="M366" s="34"/>
    </row>
    <row r="367" spans="1:13" ht="14.25" customHeight="1" x14ac:dyDescent="0.2">
      <c r="A367" s="28" t="s">
        <v>40</v>
      </c>
      <c r="B367" s="29" t="s">
        <v>52</v>
      </c>
      <c r="C367" s="30">
        <v>1</v>
      </c>
      <c r="D367" s="30">
        <v>12</v>
      </c>
      <c r="E367" s="31">
        <v>-71.507015999999993</v>
      </c>
      <c r="F367" s="31">
        <v>-33.002566999999999</v>
      </c>
      <c r="G367" s="32">
        <v>18054.28</v>
      </c>
      <c r="H367" s="33">
        <v>1</v>
      </c>
      <c r="I367" s="33">
        <v>0</v>
      </c>
      <c r="J367" s="33">
        <v>0</v>
      </c>
      <c r="K367" s="32">
        <v>0</v>
      </c>
      <c r="L367" s="33">
        <v>1</v>
      </c>
      <c r="M367" s="34"/>
    </row>
    <row r="368" spans="1:13" ht="14.25" customHeight="1" x14ac:dyDescent="0.2">
      <c r="A368" s="28" t="s">
        <v>40</v>
      </c>
      <c r="B368" s="29" t="s">
        <v>52</v>
      </c>
      <c r="C368" s="30">
        <v>1</v>
      </c>
      <c r="D368" s="30">
        <v>13</v>
      </c>
      <c r="E368" s="31">
        <v>-71.502582000000004</v>
      </c>
      <c r="F368" s="31">
        <v>-33.009286000000003</v>
      </c>
      <c r="G368" s="32">
        <v>19069.32</v>
      </c>
      <c r="H368" s="33">
        <v>1</v>
      </c>
      <c r="I368" s="33">
        <v>0</v>
      </c>
      <c r="J368" s="33">
        <v>0</v>
      </c>
      <c r="K368" s="32">
        <v>0</v>
      </c>
      <c r="L368" s="33">
        <v>1</v>
      </c>
      <c r="M368" s="34"/>
    </row>
    <row r="369" spans="1:13" ht="14.25" customHeight="1" x14ac:dyDescent="0.2">
      <c r="A369" s="28" t="s">
        <v>40</v>
      </c>
      <c r="B369" s="29" t="s">
        <v>52</v>
      </c>
      <c r="C369" s="30">
        <v>1</v>
      </c>
      <c r="D369" s="30">
        <v>14</v>
      </c>
      <c r="E369" s="31">
        <v>-71.498997000000003</v>
      </c>
      <c r="F369" s="31">
        <v>-33.007720999999997</v>
      </c>
      <c r="G369" s="32">
        <v>19500.64</v>
      </c>
      <c r="H369" s="33">
        <v>1</v>
      </c>
      <c r="I369" s="33">
        <v>0</v>
      </c>
      <c r="J369" s="33">
        <v>0</v>
      </c>
      <c r="K369" s="32">
        <v>0</v>
      </c>
      <c r="L369" s="33">
        <v>1</v>
      </c>
      <c r="M369" s="34"/>
    </row>
    <row r="370" spans="1:13" ht="14.25" customHeight="1" x14ac:dyDescent="0.2">
      <c r="A370" s="28" t="s">
        <v>40</v>
      </c>
      <c r="B370" s="29" t="s">
        <v>52</v>
      </c>
      <c r="C370" s="30">
        <v>1</v>
      </c>
      <c r="D370" s="30">
        <v>15</v>
      </c>
      <c r="E370" s="31">
        <v>-71.497159999999994</v>
      </c>
      <c r="F370" s="31">
        <v>-33.005096000000002</v>
      </c>
      <c r="G370" s="32">
        <v>19930.080000000002</v>
      </c>
      <c r="H370" s="33">
        <v>1</v>
      </c>
      <c r="I370" s="33">
        <v>0</v>
      </c>
      <c r="J370" s="33">
        <v>0</v>
      </c>
      <c r="K370" s="32">
        <v>0</v>
      </c>
      <c r="L370" s="33">
        <v>1</v>
      </c>
      <c r="M370" s="34"/>
    </row>
    <row r="371" spans="1:13" ht="14.25" customHeight="1" x14ac:dyDescent="0.2">
      <c r="A371" s="28" t="s">
        <v>40</v>
      </c>
      <c r="B371" s="29" t="s">
        <v>52</v>
      </c>
      <c r="C371" s="30">
        <v>1</v>
      </c>
      <c r="D371" s="30">
        <v>16</v>
      </c>
      <c r="E371" s="31">
        <v>-71.496264999999994</v>
      </c>
      <c r="F371" s="31">
        <v>-32.987802000000002</v>
      </c>
      <c r="G371" s="32">
        <v>22770.38</v>
      </c>
      <c r="H371" s="33">
        <v>1</v>
      </c>
      <c r="I371" s="33">
        <v>0</v>
      </c>
      <c r="J371" s="33">
        <v>0</v>
      </c>
      <c r="K371" s="32">
        <v>0</v>
      </c>
      <c r="L371" s="33">
        <v>1</v>
      </c>
      <c r="M371" s="34"/>
    </row>
    <row r="372" spans="1:13" ht="14.25" customHeight="1" x14ac:dyDescent="0.2">
      <c r="A372" s="28" t="s">
        <v>40</v>
      </c>
      <c r="B372" s="29" t="s">
        <v>52</v>
      </c>
      <c r="C372" s="30">
        <v>1</v>
      </c>
      <c r="D372" s="30">
        <v>17</v>
      </c>
      <c r="E372" s="31">
        <v>-71.493266000000006</v>
      </c>
      <c r="F372" s="31">
        <v>-32.989784</v>
      </c>
      <c r="G372" s="32">
        <v>23173.98</v>
      </c>
      <c r="H372" s="33">
        <v>1</v>
      </c>
      <c r="I372" s="33">
        <v>0</v>
      </c>
      <c r="J372" s="33">
        <v>0</v>
      </c>
      <c r="K372" s="32">
        <v>0</v>
      </c>
      <c r="L372" s="33">
        <v>1</v>
      </c>
      <c r="M372" s="34"/>
    </row>
    <row r="373" spans="1:13" ht="14.25" customHeight="1" x14ac:dyDescent="0.2">
      <c r="A373" s="28" t="s">
        <v>40</v>
      </c>
      <c r="B373" s="29" t="s">
        <v>52</v>
      </c>
      <c r="C373" s="30">
        <v>1</v>
      </c>
      <c r="D373" s="30">
        <v>18</v>
      </c>
      <c r="E373" s="31">
        <v>-71.490022999999994</v>
      </c>
      <c r="F373" s="31">
        <v>-32.995654999999999</v>
      </c>
      <c r="G373" s="32">
        <v>24118.07</v>
      </c>
      <c r="H373" s="33">
        <v>1</v>
      </c>
      <c r="I373" s="33">
        <v>1</v>
      </c>
      <c r="J373" s="33">
        <v>0</v>
      </c>
      <c r="K373" s="32">
        <v>0.05</v>
      </c>
      <c r="L373" s="33">
        <v>1</v>
      </c>
      <c r="M373" s="34"/>
    </row>
    <row r="374" spans="1:13" ht="14.25" customHeight="1" x14ac:dyDescent="0.2">
      <c r="A374" s="28" t="s">
        <v>40</v>
      </c>
      <c r="B374" s="29" t="s">
        <v>53</v>
      </c>
      <c r="C374" s="30">
        <v>0</v>
      </c>
      <c r="D374" s="30">
        <v>1</v>
      </c>
      <c r="E374" s="31">
        <v>-71.525867000000005</v>
      </c>
      <c r="F374" s="31">
        <v>-32.989386000000003</v>
      </c>
      <c r="G374" s="32">
        <v>73.53</v>
      </c>
      <c r="H374" s="33">
        <v>1</v>
      </c>
      <c r="I374" s="33">
        <v>1</v>
      </c>
      <c r="J374" s="33">
        <v>1</v>
      </c>
      <c r="K374" s="32">
        <v>0.9</v>
      </c>
      <c r="L374" s="33">
        <v>1</v>
      </c>
      <c r="M374" s="34"/>
    </row>
    <row r="375" spans="1:13" ht="14.25" customHeight="1" x14ac:dyDescent="0.2">
      <c r="A375" s="28" t="s">
        <v>40</v>
      </c>
      <c r="B375" s="29" t="s">
        <v>53</v>
      </c>
      <c r="C375" s="30">
        <v>0</v>
      </c>
      <c r="D375" s="30">
        <v>2</v>
      </c>
      <c r="E375" s="31">
        <v>-71.530552999999998</v>
      </c>
      <c r="F375" s="31">
        <v>-32.984290999999999</v>
      </c>
      <c r="G375" s="32">
        <v>1007.05</v>
      </c>
      <c r="H375" s="33">
        <v>1</v>
      </c>
      <c r="I375" s="33">
        <v>1</v>
      </c>
      <c r="J375" s="33">
        <v>0</v>
      </c>
      <c r="K375" s="32">
        <v>0.05</v>
      </c>
      <c r="L375" s="33">
        <v>1</v>
      </c>
      <c r="M375" s="34"/>
    </row>
    <row r="376" spans="1:13" ht="14.25" customHeight="1" x14ac:dyDescent="0.2">
      <c r="A376" s="28" t="s">
        <v>40</v>
      </c>
      <c r="B376" s="29" t="s">
        <v>53</v>
      </c>
      <c r="C376" s="30">
        <v>0</v>
      </c>
      <c r="D376" s="30">
        <v>3</v>
      </c>
      <c r="E376" s="31">
        <v>-71.528017000000006</v>
      </c>
      <c r="F376" s="31">
        <v>-32.988228999999997</v>
      </c>
      <c r="G376" s="32">
        <v>1672.06</v>
      </c>
      <c r="H376" s="33">
        <v>1</v>
      </c>
      <c r="I376" s="33">
        <v>0</v>
      </c>
      <c r="J376" s="33">
        <v>0</v>
      </c>
      <c r="K376" s="32">
        <v>0</v>
      </c>
      <c r="L376" s="33">
        <v>1</v>
      </c>
      <c r="M376" s="34"/>
    </row>
    <row r="377" spans="1:13" ht="14.25" customHeight="1" x14ac:dyDescent="0.2">
      <c r="A377" s="28" t="s">
        <v>40</v>
      </c>
      <c r="B377" s="29" t="s">
        <v>53</v>
      </c>
      <c r="C377" s="30">
        <v>0</v>
      </c>
      <c r="D377" s="30">
        <v>4</v>
      </c>
      <c r="E377" s="31">
        <v>-71.520426</v>
      </c>
      <c r="F377" s="31">
        <v>-32.994256999999998</v>
      </c>
      <c r="G377" s="32">
        <v>2925.45</v>
      </c>
      <c r="H377" s="33">
        <v>1</v>
      </c>
      <c r="I377" s="33">
        <v>0</v>
      </c>
      <c r="J377" s="33">
        <v>0</v>
      </c>
      <c r="K377" s="32">
        <v>0</v>
      </c>
      <c r="L377" s="33">
        <v>1</v>
      </c>
      <c r="M377" s="34"/>
    </row>
    <row r="378" spans="1:13" ht="14.25" customHeight="1" x14ac:dyDescent="0.2">
      <c r="A378" s="28" t="s">
        <v>40</v>
      </c>
      <c r="B378" s="29" t="s">
        <v>53</v>
      </c>
      <c r="C378" s="30">
        <v>0</v>
      </c>
      <c r="D378" s="30">
        <v>5</v>
      </c>
      <c r="E378" s="31">
        <v>-71.518119999999996</v>
      </c>
      <c r="F378" s="31">
        <v>-32.996791999999999</v>
      </c>
      <c r="G378" s="32">
        <v>3357.34</v>
      </c>
      <c r="H378" s="33">
        <v>1</v>
      </c>
      <c r="I378" s="33">
        <v>0</v>
      </c>
      <c r="J378" s="33">
        <v>0</v>
      </c>
      <c r="K378" s="32">
        <v>0</v>
      </c>
      <c r="L378" s="33">
        <v>1</v>
      </c>
      <c r="M378" s="34"/>
    </row>
    <row r="379" spans="1:13" ht="14.25" customHeight="1" x14ac:dyDescent="0.2">
      <c r="A379" s="28" t="s">
        <v>40</v>
      </c>
      <c r="B379" s="29" t="s">
        <v>53</v>
      </c>
      <c r="C379" s="30">
        <v>0</v>
      </c>
      <c r="D379" s="30">
        <v>6</v>
      </c>
      <c r="E379" s="31">
        <v>-71.548792000000006</v>
      </c>
      <c r="F379" s="31">
        <v>-33.008521000000002</v>
      </c>
      <c r="G379" s="32">
        <v>8093.59</v>
      </c>
      <c r="H379" s="33">
        <v>1</v>
      </c>
      <c r="I379" s="33">
        <v>0</v>
      </c>
      <c r="J379" s="33">
        <v>0</v>
      </c>
      <c r="K379" s="32">
        <v>0</v>
      </c>
      <c r="L379" s="33">
        <v>1</v>
      </c>
      <c r="M379" s="34"/>
    </row>
    <row r="380" spans="1:13" ht="14.25" customHeight="1" x14ac:dyDescent="0.2">
      <c r="A380" s="28" t="s">
        <v>40</v>
      </c>
      <c r="B380" s="29" t="s">
        <v>53</v>
      </c>
      <c r="C380" s="30">
        <v>0</v>
      </c>
      <c r="D380" s="30">
        <v>7</v>
      </c>
      <c r="E380" s="31">
        <v>-71.567508000000004</v>
      </c>
      <c r="F380" s="31">
        <v>-33.023705</v>
      </c>
      <c r="G380" s="32">
        <v>11530.79</v>
      </c>
      <c r="H380" s="33">
        <v>1</v>
      </c>
      <c r="I380" s="33">
        <v>0</v>
      </c>
      <c r="J380" s="33">
        <v>0</v>
      </c>
      <c r="K380" s="32">
        <v>0</v>
      </c>
      <c r="L380" s="33">
        <v>1</v>
      </c>
      <c r="M380" s="34"/>
    </row>
    <row r="381" spans="1:13" ht="14.25" customHeight="1" x14ac:dyDescent="0.2">
      <c r="A381" s="28" t="s">
        <v>40</v>
      </c>
      <c r="B381" s="29" t="s">
        <v>53</v>
      </c>
      <c r="C381" s="30">
        <v>0</v>
      </c>
      <c r="D381" s="30">
        <v>8</v>
      </c>
      <c r="E381" s="31">
        <v>-71.590868</v>
      </c>
      <c r="F381" s="31">
        <v>-33.032829999999997</v>
      </c>
      <c r="G381" s="32">
        <v>14299.87</v>
      </c>
      <c r="H381" s="33">
        <v>1</v>
      </c>
      <c r="I381" s="33">
        <v>0</v>
      </c>
      <c r="J381" s="33">
        <v>0</v>
      </c>
      <c r="K381" s="32">
        <v>0</v>
      </c>
      <c r="L381" s="33">
        <v>1</v>
      </c>
      <c r="M381" s="34"/>
    </row>
    <row r="382" spans="1:13" ht="14.25" customHeight="1" x14ac:dyDescent="0.2">
      <c r="A382" s="28" t="s">
        <v>40</v>
      </c>
      <c r="B382" s="29" t="s">
        <v>53</v>
      </c>
      <c r="C382" s="30">
        <v>0</v>
      </c>
      <c r="D382" s="30">
        <v>9</v>
      </c>
      <c r="E382" s="31">
        <v>-71.600063000000006</v>
      </c>
      <c r="F382" s="31">
        <v>-33.037391</v>
      </c>
      <c r="G382" s="32">
        <v>15348.68</v>
      </c>
      <c r="H382" s="33">
        <v>1</v>
      </c>
      <c r="I382" s="33">
        <v>0</v>
      </c>
      <c r="J382" s="33">
        <v>0</v>
      </c>
      <c r="K382" s="32">
        <v>0</v>
      </c>
      <c r="L382" s="33">
        <v>1</v>
      </c>
      <c r="M382" s="34"/>
    </row>
    <row r="383" spans="1:13" ht="14.25" customHeight="1" x14ac:dyDescent="0.2">
      <c r="A383" s="28" t="s">
        <v>40</v>
      </c>
      <c r="B383" s="29" t="s">
        <v>53</v>
      </c>
      <c r="C383" s="30">
        <v>0</v>
      </c>
      <c r="D383" s="30">
        <v>10</v>
      </c>
      <c r="E383" s="31">
        <v>-71.607583000000005</v>
      </c>
      <c r="F383" s="31">
        <v>-33.046332999999997</v>
      </c>
      <c r="G383" s="32">
        <v>16822.88</v>
      </c>
      <c r="H383" s="33">
        <v>1</v>
      </c>
      <c r="I383" s="33">
        <v>0</v>
      </c>
      <c r="J383" s="33">
        <v>0</v>
      </c>
      <c r="K383" s="32">
        <v>0</v>
      </c>
      <c r="L383" s="33">
        <v>1</v>
      </c>
      <c r="M383" s="34"/>
    </row>
    <row r="384" spans="1:13" ht="14.25" customHeight="1" x14ac:dyDescent="0.2">
      <c r="A384" s="28" t="s">
        <v>40</v>
      </c>
      <c r="B384" s="29" t="s">
        <v>53</v>
      </c>
      <c r="C384" s="30">
        <v>0</v>
      </c>
      <c r="D384" s="30">
        <v>11</v>
      </c>
      <c r="E384" s="31">
        <v>-71.621612999999996</v>
      </c>
      <c r="F384" s="31">
        <v>-33.044243999999999</v>
      </c>
      <c r="G384" s="32">
        <v>18325.91</v>
      </c>
      <c r="H384" s="33">
        <v>1</v>
      </c>
      <c r="I384" s="33">
        <v>0</v>
      </c>
      <c r="J384" s="33">
        <v>0</v>
      </c>
      <c r="K384" s="32">
        <v>0</v>
      </c>
      <c r="L384" s="33">
        <v>1</v>
      </c>
      <c r="M384" s="34"/>
    </row>
    <row r="385" spans="1:13" ht="14.25" customHeight="1" x14ac:dyDescent="0.2">
      <c r="A385" s="28" t="s">
        <v>40</v>
      </c>
      <c r="B385" s="29" t="s">
        <v>53</v>
      </c>
      <c r="C385" s="30">
        <v>0</v>
      </c>
      <c r="D385" s="30">
        <v>12</v>
      </c>
      <c r="E385" s="31">
        <v>-71.629658000000006</v>
      </c>
      <c r="F385" s="31">
        <v>-33.035905999999997</v>
      </c>
      <c r="G385" s="32">
        <v>19569.34</v>
      </c>
      <c r="H385" s="33">
        <v>1</v>
      </c>
      <c r="I385" s="33">
        <v>0</v>
      </c>
      <c r="J385" s="33">
        <v>0</v>
      </c>
      <c r="K385" s="32">
        <v>0</v>
      </c>
      <c r="L385" s="33">
        <v>1</v>
      </c>
      <c r="M385" s="34"/>
    </row>
    <row r="386" spans="1:13" ht="14.25" customHeight="1" x14ac:dyDescent="0.2">
      <c r="A386" s="28" t="s">
        <v>40</v>
      </c>
      <c r="B386" s="29" t="s">
        <v>53</v>
      </c>
      <c r="C386" s="30">
        <v>0</v>
      </c>
      <c r="D386" s="30">
        <v>13</v>
      </c>
      <c r="E386" s="31">
        <v>-71.629312999999996</v>
      </c>
      <c r="F386" s="31">
        <v>-33.027970000000003</v>
      </c>
      <c r="G386" s="32">
        <v>20599.68</v>
      </c>
      <c r="H386" s="33">
        <v>1</v>
      </c>
      <c r="I386" s="33">
        <v>0</v>
      </c>
      <c r="J386" s="33">
        <v>0</v>
      </c>
      <c r="K386" s="32">
        <v>0</v>
      </c>
      <c r="L386" s="33">
        <v>1</v>
      </c>
      <c r="M386" s="34"/>
    </row>
    <row r="387" spans="1:13" ht="14.25" customHeight="1" x14ac:dyDescent="0.2">
      <c r="A387" s="28" t="s">
        <v>40</v>
      </c>
      <c r="B387" s="29" t="s">
        <v>53</v>
      </c>
      <c r="C387" s="30">
        <v>0</v>
      </c>
      <c r="D387" s="30">
        <v>14</v>
      </c>
      <c r="E387" s="31">
        <v>-71.632925</v>
      </c>
      <c r="F387" s="31">
        <v>-33.022765999999997</v>
      </c>
      <c r="G387" s="32">
        <v>21311.01</v>
      </c>
      <c r="H387" s="33">
        <v>1</v>
      </c>
      <c r="I387" s="33">
        <v>0</v>
      </c>
      <c r="J387" s="33">
        <v>0</v>
      </c>
      <c r="K387" s="32">
        <v>0</v>
      </c>
      <c r="L387" s="33">
        <v>1</v>
      </c>
      <c r="M387" s="34"/>
    </row>
    <row r="388" spans="1:13" ht="14.25" customHeight="1" x14ac:dyDescent="0.2">
      <c r="A388" s="28" t="s">
        <v>40</v>
      </c>
      <c r="B388" s="29" t="s">
        <v>53</v>
      </c>
      <c r="C388" s="30">
        <v>0</v>
      </c>
      <c r="D388" s="30">
        <v>15</v>
      </c>
      <c r="E388" s="31">
        <v>-71.636324999999999</v>
      </c>
      <c r="F388" s="31">
        <v>-33.023130999999999</v>
      </c>
      <c r="G388" s="32">
        <v>21822.17</v>
      </c>
      <c r="H388" s="33">
        <v>1</v>
      </c>
      <c r="I388" s="33">
        <v>0</v>
      </c>
      <c r="J388" s="33">
        <v>0</v>
      </c>
      <c r="K388" s="32">
        <v>0</v>
      </c>
      <c r="L388" s="33">
        <v>1</v>
      </c>
      <c r="M388" s="34"/>
    </row>
    <row r="389" spans="1:13" ht="14.25" customHeight="1" x14ac:dyDescent="0.2">
      <c r="A389" s="28" t="s">
        <v>40</v>
      </c>
      <c r="B389" s="29" t="s">
        <v>53</v>
      </c>
      <c r="C389" s="30">
        <v>0</v>
      </c>
      <c r="D389" s="30">
        <v>16</v>
      </c>
      <c r="E389" s="31">
        <v>-71.635273999999995</v>
      </c>
      <c r="F389" s="31">
        <v>-33.026735000000002</v>
      </c>
      <c r="G389" s="32">
        <v>22650.95</v>
      </c>
      <c r="H389" s="33">
        <v>1</v>
      </c>
      <c r="I389" s="33">
        <v>1</v>
      </c>
      <c r="J389" s="33">
        <v>0</v>
      </c>
      <c r="K389" s="32">
        <v>0.05</v>
      </c>
      <c r="L389" s="33">
        <v>1</v>
      </c>
      <c r="M389" s="34"/>
    </row>
    <row r="390" spans="1:13" ht="14.25" customHeight="1" x14ac:dyDescent="0.2">
      <c r="A390" s="28" t="s">
        <v>40</v>
      </c>
      <c r="B390" s="29" t="s">
        <v>54</v>
      </c>
      <c r="C390" s="30">
        <v>1</v>
      </c>
      <c r="D390" s="30">
        <v>1</v>
      </c>
      <c r="E390" s="31">
        <v>-71.633246</v>
      </c>
      <c r="F390" s="31">
        <v>-33.028623000000003</v>
      </c>
      <c r="G390" s="32">
        <v>80.94</v>
      </c>
      <c r="H390" s="33">
        <v>1</v>
      </c>
      <c r="I390" s="33">
        <v>1</v>
      </c>
      <c r="J390" s="33">
        <v>0</v>
      </c>
      <c r="K390" s="32">
        <v>0.9</v>
      </c>
      <c r="L390" s="33">
        <v>1</v>
      </c>
      <c r="M390" s="34"/>
    </row>
    <row r="391" spans="1:13" ht="14.25" customHeight="1" x14ac:dyDescent="0.2">
      <c r="A391" s="28" t="s">
        <v>40</v>
      </c>
      <c r="B391" s="29" t="s">
        <v>54</v>
      </c>
      <c r="C391" s="30">
        <v>1</v>
      </c>
      <c r="D391" s="30">
        <v>2</v>
      </c>
      <c r="E391" s="31">
        <v>-71.638687000000004</v>
      </c>
      <c r="F391" s="31">
        <v>-33.025545000000001</v>
      </c>
      <c r="G391" s="32">
        <v>818.37</v>
      </c>
      <c r="H391" s="33">
        <v>1</v>
      </c>
      <c r="I391" s="33">
        <v>1</v>
      </c>
      <c r="J391" s="33">
        <v>0</v>
      </c>
      <c r="K391" s="32">
        <v>0.05</v>
      </c>
      <c r="L391" s="33">
        <v>1</v>
      </c>
      <c r="M391" s="34"/>
    </row>
    <row r="392" spans="1:13" ht="14.25" customHeight="1" x14ac:dyDescent="0.2">
      <c r="A392" s="28" t="s">
        <v>40</v>
      </c>
      <c r="B392" s="29" t="s">
        <v>54</v>
      </c>
      <c r="C392" s="30">
        <v>1</v>
      </c>
      <c r="D392" s="30">
        <v>3</v>
      </c>
      <c r="E392" s="31">
        <v>-71.636311000000006</v>
      </c>
      <c r="F392" s="31">
        <v>-33.023133000000001</v>
      </c>
      <c r="G392" s="32">
        <v>1201.19</v>
      </c>
      <c r="H392" s="33">
        <v>1</v>
      </c>
      <c r="I392" s="33">
        <v>0</v>
      </c>
      <c r="J392" s="33">
        <v>0</v>
      </c>
      <c r="K392" s="32">
        <v>0</v>
      </c>
      <c r="L392" s="33">
        <v>1</v>
      </c>
      <c r="M392" s="34"/>
    </row>
    <row r="393" spans="1:13" ht="14.25" customHeight="1" x14ac:dyDescent="0.2">
      <c r="A393" s="28" t="s">
        <v>40</v>
      </c>
      <c r="B393" s="29" t="s">
        <v>54</v>
      </c>
      <c r="C393" s="30">
        <v>1</v>
      </c>
      <c r="D393" s="30">
        <v>4</v>
      </c>
      <c r="E393" s="31">
        <v>-71.632918000000004</v>
      </c>
      <c r="F393" s="31">
        <v>-33.022781000000002</v>
      </c>
      <c r="G393" s="32">
        <v>1712.82</v>
      </c>
      <c r="H393" s="33">
        <v>1</v>
      </c>
      <c r="I393" s="33">
        <v>0</v>
      </c>
      <c r="J393" s="33">
        <v>0</v>
      </c>
      <c r="K393" s="32">
        <v>0</v>
      </c>
      <c r="L393" s="33">
        <v>1</v>
      </c>
      <c r="M393" s="34"/>
    </row>
    <row r="394" spans="1:13" ht="14.25" customHeight="1" x14ac:dyDescent="0.2">
      <c r="A394" s="28" t="s">
        <v>40</v>
      </c>
      <c r="B394" s="29" t="s">
        <v>54</v>
      </c>
      <c r="C394" s="30">
        <v>1</v>
      </c>
      <c r="D394" s="30">
        <v>5</v>
      </c>
      <c r="E394" s="31">
        <v>-71.629316000000003</v>
      </c>
      <c r="F394" s="31">
        <v>-33.027963</v>
      </c>
      <c r="G394" s="32">
        <v>2421.54</v>
      </c>
      <c r="H394" s="33">
        <v>1</v>
      </c>
      <c r="I394" s="33">
        <v>0</v>
      </c>
      <c r="J394" s="33">
        <v>0</v>
      </c>
      <c r="K394" s="32">
        <v>0</v>
      </c>
      <c r="L394" s="33">
        <v>1</v>
      </c>
      <c r="M394" s="34"/>
    </row>
    <row r="395" spans="1:13" ht="14.25" customHeight="1" x14ac:dyDescent="0.2">
      <c r="A395" s="28" t="s">
        <v>40</v>
      </c>
      <c r="B395" s="29" t="s">
        <v>54</v>
      </c>
      <c r="C395" s="30">
        <v>1</v>
      </c>
      <c r="D395" s="30">
        <v>6</v>
      </c>
      <c r="E395" s="31">
        <v>-71.629980000000003</v>
      </c>
      <c r="F395" s="31">
        <v>-33.033596000000003</v>
      </c>
      <c r="G395" s="32">
        <v>3121.41</v>
      </c>
      <c r="H395" s="33">
        <v>1</v>
      </c>
      <c r="I395" s="33">
        <v>0</v>
      </c>
      <c r="J395" s="33">
        <v>0</v>
      </c>
      <c r="K395" s="32">
        <v>0</v>
      </c>
      <c r="L395" s="33">
        <v>1</v>
      </c>
      <c r="M395" s="34"/>
    </row>
    <row r="396" spans="1:13" ht="14.25" customHeight="1" x14ac:dyDescent="0.2">
      <c r="A396" s="28" t="s">
        <v>40</v>
      </c>
      <c r="B396" s="29" t="s">
        <v>54</v>
      </c>
      <c r="C396" s="30">
        <v>1</v>
      </c>
      <c r="D396" s="30">
        <v>7</v>
      </c>
      <c r="E396" s="31">
        <v>-71.616725000000002</v>
      </c>
      <c r="F396" s="31">
        <v>-33.043661999999998</v>
      </c>
      <c r="G396" s="32">
        <v>4947.6499999999996</v>
      </c>
      <c r="H396" s="33">
        <v>1</v>
      </c>
      <c r="I396" s="33">
        <v>0</v>
      </c>
      <c r="J396" s="33">
        <v>0</v>
      </c>
      <c r="K396" s="32">
        <v>0</v>
      </c>
      <c r="L396" s="33">
        <v>1</v>
      </c>
      <c r="M396" s="34"/>
    </row>
    <row r="397" spans="1:13" ht="14.25" customHeight="1" x14ac:dyDescent="0.2">
      <c r="A397" s="28" t="s">
        <v>40</v>
      </c>
      <c r="B397" s="29" t="s">
        <v>54</v>
      </c>
      <c r="C397" s="30">
        <v>1</v>
      </c>
      <c r="D397" s="30">
        <v>8</v>
      </c>
      <c r="E397" s="31">
        <v>-71.612700000000004</v>
      </c>
      <c r="F397" s="31">
        <v>-33.044181000000002</v>
      </c>
      <c r="G397" s="32">
        <v>5330.74</v>
      </c>
      <c r="H397" s="33">
        <v>1</v>
      </c>
      <c r="I397" s="33">
        <v>0</v>
      </c>
      <c r="J397" s="33">
        <v>0</v>
      </c>
      <c r="K397" s="32">
        <v>0</v>
      </c>
      <c r="L397" s="33">
        <v>1</v>
      </c>
      <c r="M397" s="34"/>
    </row>
    <row r="398" spans="1:13" ht="14.25" customHeight="1" x14ac:dyDescent="0.2">
      <c r="A398" s="28" t="s">
        <v>40</v>
      </c>
      <c r="B398" s="29" t="s">
        <v>54</v>
      </c>
      <c r="C398" s="30">
        <v>1</v>
      </c>
      <c r="D398" s="30">
        <v>9</v>
      </c>
      <c r="E398" s="31">
        <v>-71.605300999999997</v>
      </c>
      <c r="F398" s="31">
        <v>-33.043621000000002</v>
      </c>
      <c r="G398" s="32">
        <v>6083.84</v>
      </c>
      <c r="H398" s="33">
        <v>1</v>
      </c>
      <c r="I398" s="33">
        <v>0</v>
      </c>
      <c r="J398" s="33">
        <v>0</v>
      </c>
      <c r="K398" s="32">
        <v>0</v>
      </c>
      <c r="L398" s="33">
        <v>1</v>
      </c>
      <c r="M398" s="34"/>
    </row>
    <row r="399" spans="1:13" ht="14.25" customHeight="1" x14ac:dyDescent="0.2">
      <c r="A399" s="28" t="s">
        <v>40</v>
      </c>
      <c r="B399" s="29" t="s">
        <v>54</v>
      </c>
      <c r="C399" s="30">
        <v>1</v>
      </c>
      <c r="D399" s="30">
        <v>10</v>
      </c>
      <c r="E399" s="31">
        <v>-71.598448000000005</v>
      </c>
      <c r="F399" s="31">
        <v>-33.03763</v>
      </c>
      <c r="G399" s="32">
        <v>7137.77</v>
      </c>
      <c r="H399" s="33">
        <v>1</v>
      </c>
      <c r="I399" s="33">
        <v>0</v>
      </c>
      <c r="J399" s="33">
        <v>0</v>
      </c>
      <c r="K399" s="32">
        <v>0</v>
      </c>
      <c r="L399" s="33">
        <v>1</v>
      </c>
      <c r="M399" s="34"/>
    </row>
    <row r="400" spans="1:13" ht="14.25" customHeight="1" x14ac:dyDescent="0.2">
      <c r="A400" s="28" t="s">
        <v>40</v>
      </c>
      <c r="B400" s="29" t="s">
        <v>54</v>
      </c>
      <c r="C400" s="30">
        <v>1</v>
      </c>
      <c r="D400" s="30">
        <v>11</v>
      </c>
      <c r="E400" s="31">
        <v>-71.590475999999995</v>
      </c>
      <c r="F400" s="31">
        <v>-33.032845999999999</v>
      </c>
      <c r="G400" s="32">
        <v>8209.2199999999993</v>
      </c>
      <c r="H400" s="33">
        <v>1</v>
      </c>
      <c r="I400" s="33">
        <v>0</v>
      </c>
      <c r="J400" s="33">
        <v>0</v>
      </c>
      <c r="K400" s="32">
        <v>0</v>
      </c>
      <c r="L400" s="33">
        <v>1</v>
      </c>
      <c r="M400" s="34"/>
    </row>
    <row r="401" spans="1:13" ht="14.25" customHeight="1" x14ac:dyDescent="0.2">
      <c r="A401" s="28" t="s">
        <v>40</v>
      </c>
      <c r="B401" s="29" t="s">
        <v>54</v>
      </c>
      <c r="C401" s="30">
        <v>1</v>
      </c>
      <c r="D401" s="30">
        <v>12</v>
      </c>
      <c r="E401" s="31">
        <v>-71.567679999999996</v>
      </c>
      <c r="F401" s="31">
        <v>-33.023372000000002</v>
      </c>
      <c r="G401" s="32">
        <v>10948.4</v>
      </c>
      <c r="H401" s="33">
        <v>1</v>
      </c>
      <c r="I401" s="33">
        <v>0</v>
      </c>
      <c r="J401" s="33">
        <v>0</v>
      </c>
      <c r="K401" s="32">
        <v>0</v>
      </c>
      <c r="L401" s="33">
        <v>1</v>
      </c>
      <c r="M401" s="34"/>
    </row>
    <row r="402" spans="1:13" ht="14.25" customHeight="1" x14ac:dyDescent="0.2">
      <c r="A402" s="28" t="s">
        <v>40</v>
      </c>
      <c r="B402" s="29" t="s">
        <v>54</v>
      </c>
      <c r="C402" s="30">
        <v>1</v>
      </c>
      <c r="D402" s="30">
        <v>13</v>
      </c>
      <c r="E402" s="31">
        <v>-71.557501000000002</v>
      </c>
      <c r="F402" s="31">
        <v>-33.018506000000002</v>
      </c>
      <c r="G402" s="32">
        <v>12639.17</v>
      </c>
      <c r="H402" s="33">
        <v>1</v>
      </c>
      <c r="I402" s="33">
        <v>0</v>
      </c>
      <c r="J402" s="33">
        <v>0</v>
      </c>
      <c r="K402" s="32">
        <v>0</v>
      </c>
      <c r="L402" s="33">
        <v>1</v>
      </c>
      <c r="M402" s="34"/>
    </row>
    <row r="403" spans="1:13" ht="14.25" customHeight="1" x14ac:dyDescent="0.2">
      <c r="A403" s="28" t="s">
        <v>40</v>
      </c>
      <c r="B403" s="29" t="s">
        <v>54</v>
      </c>
      <c r="C403" s="30">
        <v>1</v>
      </c>
      <c r="D403" s="30">
        <v>14</v>
      </c>
      <c r="E403" s="31">
        <v>-71.549062000000006</v>
      </c>
      <c r="F403" s="31">
        <v>-33.011051999999999</v>
      </c>
      <c r="G403" s="32">
        <v>14227.19</v>
      </c>
      <c r="H403" s="33">
        <v>1</v>
      </c>
      <c r="I403" s="33">
        <v>0</v>
      </c>
      <c r="J403" s="33">
        <v>0</v>
      </c>
      <c r="K403" s="32">
        <v>0</v>
      </c>
      <c r="L403" s="33">
        <v>1</v>
      </c>
      <c r="M403" s="34"/>
    </row>
    <row r="404" spans="1:13" ht="14.25" customHeight="1" x14ac:dyDescent="0.2">
      <c r="A404" s="28" t="s">
        <v>40</v>
      </c>
      <c r="B404" s="29" t="s">
        <v>54</v>
      </c>
      <c r="C404" s="30">
        <v>1</v>
      </c>
      <c r="D404" s="30">
        <v>15</v>
      </c>
      <c r="E404" s="31">
        <v>-71.547701000000004</v>
      </c>
      <c r="F404" s="31">
        <v>-33.008310999999999</v>
      </c>
      <c r="G404" s="32">
        <v>14627.47</v>
      </c>
      <c r="H404" s="33">
        <v>1</v>
      </c>
      <c r="I404" s="33">
        <v>0</v>
      </c>
      <c r="J404" s="33">
        <v>0</v>
      </c>
      <c r="K404" s="32">
        <v>0</v>
      </c>
      <c r="L404" s="33">
        <v>1</v>
      </c>
      <c r="M404" s="34"/>
    </row>
    <row r="405" spans="1:13" ht="14.25" customHeight="1" x14ac:dyDescent="0.2">
      <c r="A405" s="28" t="s">
        <v>40</v>
      </c>
      <c r="B405" s="29" t="s">
        <v>54</v>
      </c>
      <c r="C405" s="30">
        <v>1</v>
      </c>
      <c r="D405" s="30">
        <v>16</v>
      </c>
      <c r="E405" s="31">
        <v>-71.518118000000001</v>
      </c>
      <c r="F405" s="31">
        <v>-32.996794000000001</v>
      </c>
      <c r="G405" s="32">
        <v>19183.650000000001</v>
      </c>
      <c r="H405" s="33">
        <v>1</v>
      </c>
      <c r="I405" s="33">
        <v>0</v>
      </c>
      <c r="J405" s="33">
        <v>0</v>
      </c>
      <c r="K405" s="32">
        <v>0</v>
      </c>
      <c r="L405" s="33">
        <v>1</v>
      </c>
      <c r="M405" s="34"/>
    </row>
    <row r="406" spans="1:13" ht="14.25" customHeight="1" x14ac:dyDescent="0.2">
      <c r="A406" s="28" t="s">
        <v>40</v>
      </c>
      <c r="B406" s="29" t="s">
        <v>54</v>
      </c>
      <c r="C406" s="30">
        <v>1</v>
      </c>
      <c r="D406" s="30">
        <v>17</v>
      </c>
      <c r="E406" s="31">
        <v>-71.520439999999994</v>
      </c>
      <c r="F406" s="31">
        <v>-32.994256999999998</v>
      </c>
      <c r="G406" s="32">
        <v>19617.14</v>
      </c>
      <c r="H406" s="33">
        <v>1</v>
      </c>
      <c r="I406" s="33">
        <v>0</v>
      </c>
      <c r="J406" s="33">
        <v>0</v>
      </c>
      <c r="K406" s="32">
        <v>0</v>
      </c>
      <c r="L406" s="33">
        <v>1</v>
      </c>
      <c r="M406" s="34"/>
    </row>
    <row r="407" spans="1:13" ht="14.25" customHeight="1" x14ac:dyDescent="0.2">
      <c r="A407" s="28" t="s">
        <v>40</v>
      </c>
      <c r="B407" s="29" t="s">
        <v>54</v>
      </c>
      <c r="C407" s="30">
        <v>1</v>
      </c>
      <c r="D407" s="30">
        <v>18</v>
      </c>
      <c r="E407" s="31">
        <v>-71.530349999999999</v>
      </c>
      <c r="F407" s="31">
        <v>-32.984380999999999</v>
      </c>
      <c r="G407" s="32">
        <v>21396.29</v>
      </c>
      <c r="H407" s="33">
        <v>1</v>
      </c>
      <c r="I407" s="33">
        <v>0</v>
      </c>
      <c r="J407" s="33">
        <v>0</v>
      </c>
      <c r="K407" s="32">
        <v>0</v>
      </c>
      <c r="L407" s="33">
        <v>1</v>
      </c>
      <c r="M407" s="34"/>
    </row>
    <row r="408" spans="1:13" ht="14.25" customHeight="1" x14ac:dyDescent="0.2">
      <c r="A408" s="28" t="s">
        <v>40</v>
      </c>
      <c r="B408" s="29" t="s">
        <v>54</v>
      </c>
      <c r="C408" s="30">
        <v>1</v>
      </c>
      <c r="D408" s="30">
        <v>19</v>
      </c>
      <c r="E408" s="31">
        <v>-71.525862000000004</v>
      </c>
      <c r="F408" s="31">
        <v>-32.989378000000002</v>
      </c>
      <c r="G408" s="32">
        <v>22303.46</v>
      </c>
      <c r="H408" s="33">
        <v>1</v>
      </c>
      <c r="I408" s="33">
        <v>1</v>
      </c>
      <c r="J408" s="33">
        <v>0</v>
      </c>
      <c r="K408" s="32">
        <v>0.05</v>
      </c>
      <c r="L408" s="33">
        <v>1</v>
      </c>
      <c r="M408" s="34"/>
    </row>
    <row r="409" spans="1:13" ht="14.25" customHeight="1" x14ac:dyDescent="0.2">
      <c r="A409" s="28" t="s">
        <v>40</v>
      </c>
      <c r="B409" s="29" t="s">
        <v>55</v>
      </c>
      <c r="C409" s="30">
        <v>0</v>
      </c>
      <c r="D409" s="30">
        <v>1</v>
      </c>
      <c r="E409" s="31">
        <v>-71.476296000000005</v>
      </c>
      <c r="F409" s="31">
        <v>-32.997084000000001</v>
      </c>
      <c r="G409" s="32">
        <v>195.95</v>
      </c>
      <c r="H409" s="33">
        <v>1</v>
      </c>
      <c r="I409" s="33">
        <v>1</v>
      </c>
      <c r="J409" s="33">
        <v>1</v>
      </c>
      <c r="K409" s="32">
        <v>0.9</v>
      </c>
      <c r="L409" s="33">
        <v>1</v>
      </c>
      <c r="M409" s="34"/>
    </row>
    <row r="410" spans="1:13" ht="14.25" customHeight="1" x14ac:dyDescent="0.2">
      <c r="A410" s="28" t="s">
        <v>40</v>
      </c>
      <c r="B410" s="29" t="s">
        <v>55</v>
      </c>
      <c r="C410" s="30">
        <v>0</v>
      </c>
      <c r="D410" s="30">
        <v>2</v>
      </c>
      <c r="E410" s="31">
        <v>-71.480975000000001</v>
      </c>
      <c r="F410" s="31">
        <v>-32.999260999999997</v>
      </c>
      <c r="G410" s="32">
        <v>888.91</v>
      </c>
      <c r="H410" s="33">
        <v>1</v>
      </c>
      <c r="I410" s="33">
        <v>1</v>
      </c>
      <c r="J410" s="33">
        <v>0</v>
      </c>
      <c r="K410" s="32">
        <v>0.05</v>
      </c>
      <c r="L410" s="33">
        <v>1</v>
      </c>
      <c r="M410" s="34"/>
    </row>
    <row r="411" spans="1:13" ht="14.25" customHeight="1" x14ac:dyDescent="0.2">
      <c r="A411" s="28" t="s">
        <v>40</v>
      </c>
      <c r="B411" s="29" t="s">
        <v>55</v>
      </c>
      <c r="C411" s="30">
        <v>0</v>
      </c>
      <c r="D411" s="30">
        <v>3</v>
      </c>
      <c r="E411" s="31">
        <v>-71.485562999999999</v>
      </c>
      <c r="F411" s="31">
        <v>-32.997117000000003</v>
      </c>
      <c r="G411" s="32">
        <v>1536.54</v>
      </c>
      <c r="H411" s="33">
        <v>1</v>
      </c>
      <c r="I411" s="33">
        <v>0</v>
      </c>
      <c r="J411" s="33">
        <v>0</v>
      </c>
      <c r="K411" s="32">
        <v>0</v>
      </c>
      <c r="L411" s="33">
        <v>1</v>
      </c>
      <c r="M411" s="34"/>
    </row>
    <row r="412" spans="1:13" ht="14.25" customHeight="1" x14ac:dyDescent="0.2">
      <c r="A412" s="28" t="s">
        <v>40</v>
      </c>
      <c r="B412" s="29" t="s">
        <v>55</v>
      </c>
      <c r="C412" s="30">
        <v>0</v>
      </c>
      <c r="D412" s="30">
        <v>4</v>
      </c>
      <c r="E412" s="31">
        <v>-71.485791000000006</v>
      </c>
      <c r="F412" s="31">
        <v>-32.994109999999999</v>
      </c>
      <c r="G412" s="32">
        <v>1928.64</v>
      </c>
      <c r="H412" s="33">
        <v>1</v>
      </c>
      <c r="I412" s="33">
        <v>0</v>
      </c>
      <c r="J412" s="33">
        <v>0</v>
      </c>
      <c r="K412" s="32">
        <v>0</v>
      </c>
      <c r="L412" s="33">
        <v>1</v>
      </c>
      <c r="M412" s="34"/>
    </row>
    <row r="413" spans="1:13" ht="14.25" customHeight="1" x14ac:dyDescent="0.2">
      <c r="A413" s="28" t="s">
        <v>40</v>
      </c>
      <c r="B413" s="29" t="s">
        <v>55</v>
      </c>
      <c r="C413" s="30">
        <v>0</v>
      </c>
      <c r="D413" s="30">
        <v>5</v>
      </c>
      <c r="E413" s="31">
        <v>-71.487532000000002</v>
      </c>
      <c r="F413" s="31">
        <v>-32.992930000000001</v>
      </c>
      <c r="G413" s="32">
        <v>2219.96</v>
      </c>
      <c r="H413" s="33">
        <v>1</v>
      </c>
      <c r="I413" s="33">
        <v>0</v>
      </c>
      <c r="J413" s="33">
        <v>0</v>
      </c>
      <c r="K413" s="32">
        <v>0</v>
      </c>
      <c r="L413" s="33">
        <v>1</v>
      </c>
      <c r="M413" s="34"/>
    </row>
    <row r="414" spans="1:13" ht="14.25" customHeight="1" x14ac:dyDescent="0.2">
      <c r="A414" s="28" t="s">
        <v>40</v>
      </c>
      <c r="B414" s="29" t="s">
        <v>55</v>
      </c>
      <c r="C414" s="30">
        <v>0</v>
      </c>
      <c r="D414" s="30">
        <v>6</v>
      </c>
      <c r="E414" s="31">
        <v>-71.492821000000006</v>
      </c>
      <c r="F414" s="31">
        <v>-32.990397000000002</v>
      </c>
      <c r="G414" s="32">
        <v>2969.84</v>
      </c>
      <c r="H414" s="33">
        <v>1</v>
      </c>
      <c r="I414" s="33">
        <v>0</v>
      </c>
      <c r="J414" s="33">
        <v>0</v>
      </c>
      <c r="K414" s="32">
        <v>0</v>
      </c>
      <c r="L414" s="33">
        <v>1</v>
      </c>
      <c r="M414" s="34"/>
    </row>
    <row r="415" spans="1:13" ht="14.25" customHeight="1" x14ac:dyDescent="0.2">
      <c r="A415" s="28" t="s">
        <v>40</v>
      </c>
      <c r="B415" s="29" t="s">
        <v>55</v>
      </c>
      <c r="C415" s="30">
        <v>0</v>
      </c>
      <c r="D415" s="30">
        <v>7</v>
      </c>
      <c r="E415" s="31">
        <v>-71.496786999999998</v>
      </c>
      <c r="F415" s="31">
        <v>-32.987434</v>
      </c>
      <c r="G415" s="32">
        <v>3549.01</v>
      </c>
      <c r="H415" s="33">
        <v>1</v>
      </c>
      <c r="I415" s="33">
        <v>0</v>
      </c>
      <c r="J415" s="33">
        <v>0</v>
      </c>
      <c r="K415" s="32">
        <v>0</v>
      </c>
      <c r="L415" s="33">
        <v>1</v>
      </c>
      <c r="M415" s="34"/>
    </row>
    <row r="416" spans="1:13" ht="14.25" customHeight="1" x14ac:dyDescent="0.2">
      <c r="A416" s="28" t="s">
        <v>40</v>
      </c>
      <c r="B416" s="29" t="s">
        <v>55</v>
      </c>
      <c r="C416" s="30">
        <v>0</v>
      </c>
      <c r="D416" s="30">
        <v>8</v>
      </c>
      <c r="E416" s="31">
        <v>-71.502407000000005</v>
      </c>
      <c r="F416" s="31">
        <v>-32.995711999999997</v>
      </c>
      <c r="G416" s="32">
        <v>5024.9399999999996</v>
      </c>
      <c r="H416" s="33">
        <v>1</v>
      </c>
      <c r="I416" s="33">
        <v>0</v>
      </c>
      <c r="J416" s="33">
        <v>0</v>
      </c>
      <c r="K416" s="32">
        <v>0</v>
      </c>
      <c r="L416" s="33">
        <v>1</v>
      </c>
      <c r="M416" s="34"/>
    </row>
    <row r="417" spans="1:13" ht="14.25" customHeight="1" x14ac:dyDescent="0.2">
      <c r="A417" s="28" t="s">
        <v>40</v>
      </c>
      <c r="B417" s="29" t="s">
        <v>55</v>
      </c>
      <c r="C417" s="30">
        <v>0</v>
      </c>
      <c r="D417" s="30">
        <v>9</v>
      </c>
      <c r="E417" s="31">
        <v>-71.546375999999995</v>
      </c>
      <c r="F417" s="31">
        <v>-33.008502999999997</v>
      </c>
      <c r="G417" s="32">
        <v>10973.8</v>
      </c>
      <c r="H417" s="33">
        <v>1</v>
      </c>
      <c r="I417" s="33">
        <v>0</v>
      </c>
      <c r="J417" s="33">
        <v>0</v>
      </c>
      <c r="K417" s="32">
        <v>0</v>
      </c>
      <c r="L417" s="33">
        <v>1</v>
      </c>
      <c r="M417" s="34"/>
    </row>
    <row r="418" spans="1:13" ht="14.25" customHeight="1" x14ac:dyDescent="0.2">
      <c r="A418" s="28" t="s">
        <v>40</v>
      </c>
      <c r="B418" s="29" t="s">
        <v>55</v>
      </c>
      <c r="C418" s="30">
        <v>0</v>
      </c>
      <c r="D418" s="30">
        <v>10</v>
      </c>
      <c r="E418" s="31">
        <v>-71.543188000000001</v>
      </c>
      <c r="F418" s="31">
        <v>-33.013089000000001</v>
      </c>
      <c r="G418" s="32">
        <v>11804.06</v>
      </c>
      <c r="H418" s="33">
        <v>1</v>
      </c>
      <c r="I418" s="33">
        <v>0</v>
      </c>
      <c r="J418" s="33">
        <v>0</v>
      </c>
      <c r="K418" s="32">
        <v>0</v>
      </c>
      <c r="L418" s="33">
        <v>1</v>
      </c>
      <c r="M418" s="34"/>
    </row>
    <row r="419" spans="1:13" ht="14.25" customHeight="1" x14ac:dyDescent="0.2">
      <c r="A419" s="28" t="s">
        <v>40</v>
      </c>
      <c r="B419" s="29" t="s">
        <v>55</v>
      </c>
      <c r="C419" s="30">
        <v>0</v>
      </c>
      <c r="D419" s="30">
        <v>11</v>
      </c>
      <c r="E419" s="31">
        <v>-71.546640999999994</v>
      </c>
      <c r="F419" s="31">
        <v>-33.018566</v>
      </c>
      <c r="G419" s="32">
        <v>12505.93</v>
      </c>
      <c r="H419" s="33">
        <v>1</v>
      </c>
      <c r="I419" s="33">
        <v>0</v>
      </c>
      <c r="J419" s="33">
        <v>0</v>
      </c>
      <c r="K419" s="32">
        <v>0</v>
      </c>
      <c r="L419" s="33">
        <v>1</v>
      </c>
      <c r="M419" s="34"/>
    </row>
    <row r="420" spans="1:13" ht="14.25" customHeight="1" x14ac:dyDescent="0.2">
      <c r="A420" s="28" t="s">
        <v>40</v>
      </c>
      <c r="B420" s="29" t="s">
        <v>55</v>
      </c>
      <c r="C420" s="30">
        <v>0</v>
      </c>
      <c r="D420" s="30">
        <v>12</v>
      </c>
      <c r="E420" s="31">
        <v>-71.552515999999997</v>
      </c>
      <c r="F420" s="31">
        <v>-33.0244</v>
      </c>
      <c r="G420" s="32">
        <v>14706.32</v>
      </c>
      <c r="H420" s="33">
        <v>1</v>
      </c>
      <c r="I420" s="33">
        <v>0</v>
      </c>
      <c r="J420" s="33">
        <v>0</v>
      </c>
      <c r="K420" s="32">
        <v>0</v>
      </c>
      <c r="L420" s="33">
        <v>1</v>
      </c>
      <c r="M420" s="34"/>
    </row>
    <row r="421" spans="1:13" ht="14.25" customHeight="1" x14ac:dyDescent="0.2">
      <c r="A421" s="28" t="s">
        <v>40</v>
      </c>
      <c r="B421" s="29" t="s">
        <v>55</v>
      </c>
      <c r="C421" s="30">
        <v>0</v>
      </c>
      <c r="D421" s="30">
        <v>13</v>
      </c>
      <c r="E421" s="31">
        <v>-71.547010999999998</v>
      </c>
      <c r="F421" s="31">
        <v>-33.025748999999998</v>
      </c>
      <c r="G421" s="32">
        <v>15285.45</v>
      </c>
      <c r="H421" s="33">
        <v>1</v>
      </c>
      <c r="I421" s="33">
        <v>0</v>
      </c>
      <c r="J421" s="33">
        <v>0</v>
      </c>
      <c r="K421" s="32">
        <v>0</v>
      </c>
      <c r="L421" s="33">
        <v>1</v>
      </c>
      <c r="M421" s="34"/>
    </row>
    <row r="422" spans="1:13" ht="14.25" customHeight="1" x14ac:dyDescent="0.2">
      <c r="A422" s="28" t="s">
        <v>40</v>
      </c>
      <c r="B422" s="29" t="s">
        <v>55</v>
      </c>
      <c r="C422" s="30">
        <v>0</v>
      </c>
      <c r="D422" s="30">
        <v>14</v>
      </c>
      <c r="E422" s="31">
        <v>-71.543953000000002</v>
      </c>
      <c r="F422" s="31">
        <v>-33.030588999999999</v>
      </c>
      <c r="G422" s="32">
        <v>16183.57</v>
      </c>
      <c r="H422" s="33">
        <v>1</v>
      </c>
      <c r="I422" s="33">
        <v>0</v>
      </c>
      <c r="J422" s="33">
        <v>0</v>
      </c>
      <c r="K422" s="32">
        <v>0</v>
      </c>
      <c r="L422" s="33">
        <v>1</v>
      </c>
      <c r="M422" s="34"/>
    </row>
    <row r="423" spans="1:13" ht="14.25" customHeight="1" x14ac:dyDescent="0.2">
      <c r="A423" s="28" t="s">
        <v>40</v>
      </c>
      <c r="B423" s="29" t="s">
        <v>55</v>
      </c>
      <c r="C423" s="30">
        <v>0</v>
      </c>
      <c r="D423" s="30">
        <v>15</v>
      </c>
      <c r="E423" s="31">
        <v>-71.546638000000002</v>
      </c>
      <c r="F423" s="31">
        <v>-33.033737000000002</v>
      </c>
      <c r="G423" s="32">
        <v>17037.23</v>
      </c>
      <c r="H423" s="33">
        <v>1</v>
      </c>
      <c r="I423" s="33">
        <v>0</v>
      </c>
      <c r="J423" s="33">
        <v>0</v>
      </c>
      <c r="K423" s="32">
        <v>0</v>
      </c>
      <c r="L423" s="33">
        <v>1</v>
      </c>
      <c r="M423" s="34"/>
    </row>
    <row r="424" spans="1:13" ht="14.25" customHeight="1" x14ac:dyDescent="0.2">
      <c r="A424" s="28" t="s">
        <v>40</v>
      </c>
      <c r="B424" s="29" t="s">
        <v>55</v>
      </c>
      <c r="C424" s="30">
        <v>0</v>
      </c>
      <c r="D424" s="30">
        <v>16</v>
      </c>
      <c r="E424" s="31">
        <v>-71.546644000000001</v>
      </c>
      <c r="F424" s="31">
        <v>-33.035803000000001</v>
      </c>
      <c r="G424" s="32">
        <v>17596.8</v>
      </c>
      <c r="H424" s="33">
        <v>1</v>
      </c>
      <c r="I424" s="33">
        <v>0</v>
      </c>
      <c r="J424" s="33">
        <v>0</v>
      </c>
      <c r="K424" s="32">
        <v>0</v>
      </c>
      <c r="L424" s="33">
        <v>1</v>
      </c>
      <c r="M424" s="34"/>
    </row>
    <row r="425" spans="1:13" ht="14.25" customHeight="1" x14ac:dyDescent="0.2">
      <c r="A425" s="28" t="s">
        <v>40</v>
      </c>
      <c r="B425" s="29" t="s">
        <v>55</v>
      </c>
      <c r="C425" s="30">
        <v>0</v>
      </c>
      <c r="D425" s="30">
        <v>17</v>
      </c>
      <c r="E425" s="31">
        <v>-71.550240000000002</v>
      </c>
      <c r="F425" s="31">
        <v>-33.039074999999997</v>
      </c>
      <c r="G425" s="32">
        <v>18510.34</v>
      </c>
      <c r="H425" s="33">
        <v>1</v>
      </c>
      <c r="I425" s="33">
        <v>0</v>
      </c>
      <c r="J425" s="33">
        <v>0</v>
      </c>
      <c r="K425" s="32">
        <v>0</v>
      </c>
      <c r="L425" s="33">
        <v>1</v>
      </c>
      <c r="M425" s="34"/>
    </row>
    <row r="426" spans="1:13" ht="14.25" customHeight="1" x14ac:dyDescent="0.2">
      <c r="A426" s="28" t="s">
        <v>40</v>
      </c>
      <c r="B426" s="29" t="s">
        <v>55</v>
      </c>
      <c r="C426" s="30">
        <v>0</v>
      </c>
      <c r="D426" s="30">
        <v>18</v>
      </c>
      <c r="E426" s="31">
        <v>-71.547398000000001</v>
      </c>
      <c r="F426" s="31">
        <v>-33.045684000000001</v>
      </c>
      <c r="G426" s="32">
        <v>19372.5</v>
      </c>
      <c r="H426" s="33">
        <v>1</v>
      </c>
      <c r="I426" s="33">
        <v>1</v>
      </c>
      <c r="J426" s="33">
        <v>0</v>
      </c>
      <c r="K426" s="32">
        <v>0.05</v>
      </c>
      <c r="L426" s="33">
        <v>1</v>
      </c>
      <c r="M426" s="34"/>
    </row>
    <row r="427" spans="1:13" ht="14.25" customHeight="1" x14ac:dyDescent="0.2">
      <c r="A427" s="28" t="s">
        <v>40</v>
      </c>
      <c r="B427" s="29" t="s">
        <v>55</v>
      </c>
      <c r="C427" s="30">
        <v>1</v>
      </c>
      <c r="D427" s="30">
        <v>1</v>
      </c>
      <c r="E427" s="31">
        <v>-71.547325000000001</v>
      </c>
      <c r="F427" s="31">
        <v>-33.046757999999997</v>
      </c>
      <c r="G427" s="32">
        <v>152.53</v>
      </c>
      <c r="H427" s="33">
        <v>1</v>
      </c>
      <c r="I427" s="33">
        <v>1</v>
      </c>
      <c r="J427" s="40">
        <v>1</v>
      </c>
      <c r="K427" s="32">
        <v>0.9</v>
      </c>
      <c r="L427" s="33">
        <v>1</v>
      </c>
      <c r="M427" s="34"/>
    </row>
    <row r="428" spans="1:13" ht="14.25" customHeight="1" x14ac:dyDescent="0.2">
      <c r="A428" s="28" t="s">
        <v>40</v>
      </c>
      <c r="B428" s="29" t="s">
        <v>55</v>
      </c>
      <c r="C428" s="30">
        <v>1</v>
      </c>
      <c r="D428" s="30">
        <v>2</v>
      </c>
      <c r="E428" s="31">
        <v>-71.550245000000004</v>
      </c>
      <c r="F428" s="31">
        <v>-33.039065000000001</v>
      </c>
      <c r="G428" s="32">
        <v>2352.8000000000002</v>
      </c>
      <c r="H428" s="33">
        <v>1</v>
      </c>
      <c r="I428" s="33">
        <v>1</v>
      </c>
      <c r="J428" s="33">
        <v>0</v>
      </c>
      <c r="K428" s="32">
        <v>0.05</v>
      </c>
      <c r="L428" s="33">
        <v>1</v>
      </c>
      <c r="M428" s="34"/>
    </row>
    <row r="429" spans="1:13" ht="14.25" customHeight="1" x14ac:dyDescent="0.2">
      <c r="A429" s="28" t="s">
        <v>40</v>
      </c>
      <c r="B429" s="29" t="s">
        <v>55</v>
      </c>
      <c r="C429" s="30">
        <v>1</v>
      </c>
      <c r="D429" s="30">
        <v>3</v>
      </c>
      <c r="E429" s="31">
        <v>-71.546649000000002</v>
      </c>
      <c r="F429" s="31">
        <v>-33.035806999999998</v>
      </c>
      <c r="G429" s="32">
        <v>3264.49</v>
      </c>
      <c r="H429" s="33">
        <v>1</v>
      </c>
      <c r="I429" s="33">
        <v>0</v>
      </c>
      <c r="J429" s="33">
        <v>0</v>
      </c>
      <c r="K429" s="32">
        <v>0</v>
      </c>
      <c r="L429" s="33">
        <v>1</v>
      </c>
      <c r="M429" s="34"/>
    </row>
    <row r="430" spans="1:13" ht="14.25" customHeight="1" x14ac:dyDescent="0.2">
      <c r="A430" s="28" t="s">
        <v>40</v>
      </c>
      <c r="B430" s="29" t="s">
        <v>55</v>
      </c>
      <c r="C430" s="30">
        <v>1</v>
      </c>
      <c r="D430" s="30">
        <v>4</v>
      </c>
      <c r="E430" s="31">
        <v>-71.546633999999997</v>
      </c>
      <c r="F430" s="31">
        <v>-33.033737000000002</v>
      </c>
      <c r="G430" s="32">
        <v>3825.08</v>
      </c>
      <c r="H430" s="33">
        <v>1</v>
      </c>
      <c r="I430" s="33">
        <v>0</v>
      </c>
      <c r="J430" s="33">
        <v>0</v>
      </c>
      <c r="K430" s="32">
        <v>0</v>
      </c>
      <c r="L430" s="33">
        <v>1</v>
      </c>
      <c r="M430" s="34"/>
    </row>
    <row r="431" spans="1:13" ht="14.25" customHeight="1" x14ac:dyDescent="0.2">
      <c r="A431" s="28" t="s">
        <v>40</v>
      </c>
      <c r="B431" s="29" t="s">
        <v>55</v>
      </c>
      <c r="C431" s="30">
        <v>1</v>
      </c>
      <c r="D431" s="30">
        <v>5</v>
      </c>
      <c r="E431" s="31">
        <v>-71.543931999999998</v>
      </c>
      <c r="F431" s="31">
        <v>-33.030521</v>
      </c>
      <c r="G431" s="32">
        <v>4627</v>
      </c>
      <c r="H431" s="33">
        <v>1</v>
      </c>
      <c r="I431" s="33">
        <v>0</v>
      </c>
      <c r="J431" s="33">
        <v>0</v>
      </c>
      <c r="K431" s="32">
        <v>0</v>
      </c>
      <c r="L431" s="33">
        <v>1</v>
      </c>
      <c r="M431" s="34"/>
    </row>
    <row r="432" spans="1:13" ht="14.25" customHeight="1" x14ac:dyDescent="0.2">
      <c r="A432" s="28" t="s">
        <v>40</v>
      </c>
      <c r="B432" s="29" t="s">
        <v>55</v>
      </c>
      <c r="C432" s="30">
        <v>1</v>
      </c>
      <c r="D432" s="30">
        <v>6</v>
      </c>
      <c r="E432" s="31">
        <v>-71.547180999999995</v>
      </c>
      <c r="F432" s="31">
        <v>-33.027324</v>
      </c>
      <c r="G432" s="32">
        <v>5616.29</v>
      </c>
      <c r="H432" s="33">
        <v>1</v>
      </c>
      <c r="I432" s="33">
        <v>0</v>
      </c>
      <c r="J432" s="33">
        <v>0</v>
      </c>
      <c r="K432" s="32">
        <v>0</v>
      </c>
      <c r="L432" s="33">
        <v>1</v>
      </c>
      <c r="M432" s="34"/>
    </row>
    <row r="433" spans="1:13" ht="14.25" customHeight="1" x14ac:dyDescent="0.2">
      <c r="A433" s="28" t="s">
        <v>40</v>
      </c>
      <c r="B433" s="29" t="s">
        <v>55</v>
      </c>
      <c r="C433" s="30">
        <v>1</v>
      </c>
      <c r="D433" s="30">
        <v>7</v>
      </c>
      <c r="E433" s="31">
        <v>-71.549012000000005</v>
      </c>
      <c r="F433" s="31">
        <v>-33.025106000000001</v>
      </c>
      <c r="G433" s="32">
        <v>5995.83</v>
      </c>
      <c r="H433" s="33">
        <v>1</v>
      </c>
      <c r="I433" s="33">
        <v>0</v>
      </c>
      <c r="J433" s="33">
        <v>0</v>
      </c>
      <c r="K433" s="32">
        <v>0</v>
      </c>
      <c r="L433" s="33">
        <v>1</v>
      </c>
      <c r="M433" s="34"/>
    </row>
    <row r="434" spans="1:13" ht="14.25" customHeight="1" x14ac:dyDescent="0.2">
      <c r="A434" s="28" t="s">
        <v>40</v>
      </c>
      <c r="B434" s="29" t="s">
        <v>55</v>
      </c>
      <c r="C434" s="30">
        <v>1</v>
      </c>
      <c r="D434" s="30">
        <v>8</v>
      </c>
      <c r="E434" s="31">
        <v>-71.544803000000002</v>
      </c>
      <c r="F434" s="31">
        <v>-33.021915</v>
      </c>
      <c r="G434" s="32">
        <v>6724.59</v>
      </c>
      <c r="H434" s="33">
        <v>1</v>
      </c>
      <c r="I434" s="33">
        <v>0</v>
      </c>
      <c r="J434" s="33">
        <v>0</v>
      </c>
      <c r="K434" s="32">
        <v>0</v>
      </c>
      <c r="L434" s="33">
        <v>1</v>
      </c>
      <c r="M434" s="34"/>
    </row>
    <row r="435" spans="1:13" ht="14.25" customHeight="1" x14ac:dyDescent="0.2">
      <c r="A435" s="28" t="s">
        <v>40</v>
      </c>
      <c r="B435" s="29" t="s">
        <v>55</v>
      </c>
      <c r="C435" s="30">
        <v>1</v>
      </c>
      <c r="D435" s="30">
        <v>9</v>
      </c>
      <c r="E435" s="31">
        <v>-71.546199999999999</v>
      </c>
      <c r="F435" s="31">
        <v>-33.008254000000001</v>
      </c>
      <c r="G435" s="32">
        <v>8604.14</v>
      </c>
      <c r="H435" s="33">
        <v>1</v>
      </c>
      <c r="I435" s="33">
        <v>0</v>
      </c>
      <c r="J435" s="33">
        <v>0</v>
      </c>
      <c r="K435" s="32">
        <v>0</v>
      </c>
      <c r="L435" s="33">
        <v>1</v>
      </c>
      <c r="M435" s="34"/>
    </row>
    <row r="436" spans="1:13" ht="14.25" customHeight="1" x14ac:dyDescent="0.2">
      <c r="A436" s="28" t="s">
        <v>40</v>
      </c>
      <c r="B436" s="29" t="s">
        <v>55</v>
      </c>
      <c r="C436" s="30">
        <v>1</v>
      </c>
      <c r="D436" s="30">
        <v>10</v>
      </c>
      <c r="E436" s="31">
        <v>-71.502808000000002</v>
      </c>
      <c r="F436" s="31">
        <v>-32.995206000000003</v>
      </c>
      <c r="G436" s="32">
        <v>14798.97</v>
      </c>
      <c r="H436" s="33">
        <v>1</v>
      </c>
      <c r="I436" s="33">
        <v>0</v>
      </c>
      <c r="J436" s="33">
        <v>0</v>
      </c>
      <c r="K436" s="32">
        <v>0</v>
      </c>
      <c r="L436" s="33">
        <v>1</v>
      </c>
      <c r="M436" s="34"/>
    </row>
    <row r="437" spans="1:13" ht="14.25" customHeight="1" x14ac:dyDescent="0.2">
      <c r="A437" s="28" t="s">
        <v>40</v>
      </c>
      <c r="B437" s="29" t="s">
        <v>55</v>
      </c>
      <c r="C437" s="30">
        <v>1</v>
      </c>
      <c r="D437" s="30">
        <v>11</v>
      </c>
      <c r="E437" s="31">
        <v>-71.496702999999997</v>
      </c>
      <c r="F437" s="31">
        <v>-32.987493999999998</v>
      </c>
      <c r="G437" s="32">
        <v>16211.47</v>
      </c>
      <c r="H437" s="33">
        <v>1</v>
      </c>
      <c r="I437" s="33">
        <v>0</v>
      </c>
      <c r="J437" s="33">
        <v>0</v>
      </c>
      <c r="K437" s="32">
        <v>0</v>
      </c>
      <c r="L437" s="33">
        <v>1</v>
      </c>
      <c r="M437" s="34"/>
    </row>
    <row r="438" spans="1:13" ht="14.25" customHeight="1" x14ac:dyDescent="0.2">
      <c r="A438" s="28" t="s">
        <v>40</v>
      </c>
      <c r="B438" s="29" t="s">
        <v>55</v>
      </c>
      <c r="C438" s="30">
        <v>1</v>
      </c>
      <c r="D438" s="30">
        <v>12</v>
      </c>
      <c r="E438" s="31">
        <v>-71.492847999999995</v>
      </c>
      <c r="F438" s="31">
        <v>-32.990394000000002</v>
      </c>
      <c r="G438" s="32">
        <v>16777.810000000001</v>
      </c>
      <c r="H438" s="33">
        <v>1</v>
      </c>
      <c r="I438" s="33">
        <v>0</v>
      </c>
      <c r="J438" s="33">
        <v>0</v>
      </c>
      <c r="K438" s="32">
        <v>0</v>
      </c>
      <c r="L438" s="33">
        <v>1</v>
      </c>
      <c r="M438" s="34"/>
    </row>
    <row r="439" spans="1:13" ht="14.25" customHeight="1" x14ac:dyDescent="0.2">
      <c r="A439" s="28" t="s">
        <v>40</v>
      </c>
      <c r="B439" s="29" t="s">
        <v>55</v>
      </c>
      <c r="C439" s="30">
        <v>1</v>
      </c>
      <c r="D439" s="30">
        <v>13</v>
      </c>
      <c r="E439" s="31">
        <v>-71.487486000000004</v>
      </c>
      <c r="F439" s="31">
        <v>-32.992933999999998</v>
      </c>
      <c r="G439" s="32">
        <v>17534.560000000001</v>
      </c>
      <c r="H439" s="33">
        <v>1</v>
      </c>
      <c r="I439" s="33">
        <v>0</v>
      </c>
      <c r="J439" s="33">
        <v>0</v>
      </c>
      <c r="K439" s="32">
        <v>0</v>
      </c>
      <c r="L439" s="33">
        <v>1</v>
      </c>
      <c r="M439" s="34"/>
    </row>
    <row r="440" spans="1:13" ht="14.25" customHeight="1" x14ac:dyDescent="0.2">
      <c r="A440" s="28" t="s">
        <v>40</v>
      </c>
      <c r="B440" s="29" t="s">
        <v>55</v>
      </c>
      <c r="C440" s="30">
        <v>1</v>
      </c>
      <c r="D440" s="30">
        <v>14</v>
      </c>
      <c r="E440" s="31">
        <v>-71.485791000000006</v>
      </c>
      <c r="F440" s="31">
        <v>-32.994109999999999</v>
      </c>
      <c r="G440" s="32">
        <v>17821.55</v>
      </c>
      <c r="H440" s="33">
        <v>1</v>
      </c>
      <c r="I440" s="33">
        <v>0</v>
      </c>
      <c r="J440" s="33">
        <v>0</v>
      </c>
      <c r="K440" s="32">
        <v>0</v>
      </c>
      <c r="L440" s="33">
        <v>1</v>
      </c>
      <c r="M440" s="34"/>
    </row>
    <row r="441" spans="1:13" ht="14.25" customHeight="1" x14ac:dyDescent="0.2">
      <c r="A441" s="28" t="s">
        <v>40</v>
      </c>
      <c r="B441" s="29" t="s">
        <v>55</v>
      </c>
      <c r="C441" s="30">
        <v>1</v>
      </c>
      <c r="D441" s="30">
        <v>15</v>
      </c>
      <c r="E441" s="31">
        <v>-71.485590999999999</v>
      </c>
      <c r="F441" s="31">
        <v>-32.997114000000003</v>
      </c>
      <c r="G441" s="32">
        <v>18211.009999999998</v>
      </c>
      <c r="H441" s="33">
        <v>1</v>
      </c>
      <c r="I441" s="33">
        <v>0</v>
      </c>
      <c r="J441" s="33">
        <v>0</v>
      </c>
      <c r="K441" s="32">
        <v>0</v>
      </c>
      <c r="L441" s="33">
        <v>1</v>
      </c>
      <c r="M441" s="34"/>
    </row>
    <row r="442" spans="1:13" ht="14.25" customHeight="1" x14ac:dyDescent="0.2">
      <c r="A442" s="28" t="s">
        <v>40</v>
      </c>
      <c r="B442" s="29" t="s">
        <v>55</v>
      </c>
      <c r="C442" s="30">
        <v>1</v>
      </c>
      <c r="D442" s="30">
        <v>16</v>
      </c>
      <c r="E442" s="31">
        <v>-71.481003999999999</v>
      </c>
      <c r="F442" s="31">
        <v>-32.999259000000002</v>
      </c>
      <c r="G442" s="32">
        <v>18858.560000000001</v>
      </c>
      <c r="H442" s="33">
        <v>1</v>
      </c>
      <c r="I442" s="33">
        <v>0</v>
      </c>
      <c r="J442" s="33">
        <v>0</v>
      </c>
      <c r="K442" s="32">
        <v>0</v>
      </c>
      <c r="L442" s="33">
        <v>1</v>
      </c>
      <c r="M442" s="34"/>
    </row>
    <row r="443" spans="1:13" ht="14.25" customHeight="1" x14ac:dyDescent="0.2">
      <c r="A443" s="28" t="s">
        <v>40</v>
      </c>
      <c r="B443" s="29" t="s">
        <v>55</v>
      </c>
      <c r="C443" s="30">
        <v>1</v>
      </c>
      <c r="D443" s="30">
        <v>17</v>
      </c>
      <c r="E443" s="31">
        <v>-71.476279000000005</v>
      </c>
      <c r="F443" s="31">
        <v>-32.997086000000003</v>
      </c>
      <c r="G443" s="32">
        <v>19555.84</v>
      </c>
      <c r="H443" s="33">
        <v>1</v>
      </c>
      <c r="I443" s="33">
        <v>1</v>
      </c>
      <c r="J443" s="33">
        <v>0</v>
      </c>
      <c r="K443" s="32">
        <v>0.05</v>
      </c>
      <c r="L443" s="33">
        <v>1</v>
      </c>
      <c r="M443" s="34"/>
    </row>
  </sheetData>
  <mergeCells count="9">
    <mergeCell ref="A7:B7"/>
    <mergeCell ref="C7:E7"/>
    <mergeCell ref="F7:G7"/>
    <mergeCell ref="H7:L7"/>
    <mergeCell ref="A2:M2"/>
    <mergeCell ref="A6:B6"/>
    <mergeCell ref="C6:E6"/>
    <mergeCell ref="F6:G6"/>
    <mergeCell ref="H6:L6"/>
  </mergeCells>
  <pageMargins left="0.7" right="0.7" top="0.75" bottom="0.75" header="0.3" footer="0.3"/>
  <pageSetup paperSize="169" scale="92"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6"/>
  <sheetViews>
    <sheetView topLeftCell="A10" zoomScale="81" zoomScaleNormal="80" workbookViewId="0">
      <selection activeCell="D29" sqref="D29"/>
    </sheetView>
  </sheetViews>
  <sheetFormatPr baseColWidth="10" defaultRowHeight="15" x14ac:dyDescent="0.25"/>
  <cols>
    <col min="1" max="1" width="7.85546875" style="7" customWidth="1"/>
    <col min="2" max="2" width="9.140625" style="7" customWidth="1"/>
    <col min="3" max="3" width="7" style="7" bestFit="1" customWidth="1"/>
    <col min="4" max="4" width="14.85546875" style="7" bestFit="1" customWidth="1"/>
    <col min="5" max="5" width="15.5703125" style="7" bestFit="1" customWidth="1"/>
    <col min="6" max="6" width="12.85546875" style="7" bestFit="1" customWidth="1"/>
    <col min="7" max="7" width="15.7109375" style="7" bestFit="1" customWidth="1"/>
    <col min="8" max="8" width="9.5703125" style="7" bestFit="1" customWidth="1"/>
    <col min="9" max="9" width="76.7109375" customWidth="1"/>
    <col min="10" max="10" width="6.140625" bestFit="1" customWidth="1"/>
  </cols>
  <sheetData>
    <row r="1" spans="1:9" x14ac:dyDescent="0.25">
      <c r="A1"/>
      <c r="B1"/>
      <c r="C1"/>
      <c r="D1"/>
      <c r="E1"/>
      <c r="F1"/>
      <c r="G1"/>
      <c r="H1"/>
    </row>
    <row r="2" spans="1:9" ht="16.5" x14ac:dyDescent="0.25">
      <c r="A2" s="65" t="str">
        <f>"HORAS DE PASADA PROGRAMADA DE LA UNIDAD DE NEGOCIO ("&amp;A7&amp;" - "&amp;C7&amp;")"</f>
        <v>HORAS DE PASADA PROGRAMADA DE LA UNIDAD DE NEGOCIO (UN02 - ESTIVAL)</v>
      </c>
      <c r="B2" s="65"/>
      <c r="C2" s="65"/>
      <c r="D2" s="65"/>
      <c r="E2" s="65"/>
      <c r="F2" s="65"/>
      <c r="G2" s="65"/>
      <c r="H2" s="65"/>
    </row>
    <row r="3" spans="1:9" x14ac:dyDescent="0.25">
      <c r="A3"/>
      <c r="B3"/>
      <c r="C3"/>
      <c r="D3"/>
      <c r="E3"/>
      <c r="F3"/>
      <c r="G3"/>
      <c r="H3"/>
    </row>
    <row r="4" spans="1:9" s="8" customFormat="1" x14ac:dyDescent="0.25">
      <c r="A4" s="8" t="s">
        <v>31</v>
      </c>
    </row>
    <row r="5" spans="1:9" x14ac:dyDescent="0.25">
      <c r="A5"/>
      <c r="B5"/>
      <c r="C5"/>
      <c r="D5"/>
      <c r="E5"/>
      <c r="F5"/>
      <c r="G5"/>
      <c r="H5"/>
    </row>
    <row r="6" spans="1:9" x14ac:dyDescent="0.25">
      <c r="A6" s="66" t="s">
        <v>13</v>
      </c>
      <c r="B6" s="67"/>
      <c r="C6" s="66" t="s">
        <v>28</v>
      </c>
      <c r="D6" s="70"/>
      <c r="E6" s="14" t="s">
        <v>34</v>
      </c>
      <c r="F6" s="14" t="s">
        <v>35</v>
      </c>
      <c r="G6"/>
      <c r="H6"/>
    </row>
    <row r="7" spans="1:9" x14ac:dyDescent="0.25">
      <c r="A7" s="58" t="str">
        <f>+TAPA!D11</f>
        <v>UN02</v>
      </c>
      <c r="B7" s="59"/>
      <c r="C7" s="58" t="str">
        <f>+TAPA!B16</f>
        <v>ESTIVAL</v>
      </c>
      <c r="D7" s="71"/>
      <c r="E7" s="20">
        <f>+TAPA!C16</f>
        <v>44228</v>
      </c>
      <c r="F7" s="20">
        <f>+TAPA!D16</f>
        <v>44255</v>
      </c>
      <c r="G7"/>
      <c r="H7"/>
    </row>
    <row r="8" spans="1:9" x14ac:dyDescent="0.25">
      <c r="A8"/>
      <c r="B8"/>
      <c r="C8"/>
      <c r="D8"/>
      <c r="E8"/>
      <c r="F8"/>
      <c r="G8"/>
      <c r="H8"/>
    </row>
    <row r="9" spans="1:9" s="8" customFormat="1" x14ac:dyDescent="0.25">
      <c r="A9" s="8" t="s">
        <v>30</v>
      </c>
    </row>
    <row r="10" spans="1:9" ht="27" customHeight="1" x14ac:dyDescent="0.25"/>
    <row r="11" spans="1:9" ht="53.25" customHeight="1" x14ac:dyDescent="0.25">
      <c r="A11" s="22" t="s">
        <v>13</v>
      </c>
      <c r="B11" s="23" t="s">
        <v>1</v>
      </c>
      <c r="C11" s="23" t="s">
        <v>2</v>
      </c>
      <c r="D11" s="23" t="s">
        <v>14</v>
      </c>
      <c r="E11" s="23" t="s">
        <v>15</v>
      </c>
      <c r="F11" s="23" t="s">
        <v>16</v>
      </c>
      <c r="G11" s="24" t="s">
        <v>17</v>
      </c>
      <c r="H11" s="24" t="s">
        <v>18</v>
      </c>
      <c r="I11" s="38" t="s">
        <v>69</v>
      </c>
    </row>
    <row r="12" spans="1:9" x14ac:dyDescent="0.25">
      <c r="A12" s="28" t="s">
        <v>40</v>
      </c>
      <c r="B12" s="28">
        <v>201</v>
      </c>
      <c r="C12" s="28">
        <v>0</v>
      </c>
      <c r="D12" s="28">
        <v>1</v>
      </c>
      <c r="E12" s="43" t="s">
        <v>85</v>
      </c>
      <c r="F12" s="43" t="s">
        <v>73</v>
      </c>
      <c r="G12" s="28" t="s">
        <v>86</v>
      </c>
      <c r="H12" s="28" t="s">
        <v>72</v>
      </c>
      <c r="I12" s="36"/>
    </row>
    <row r="13" spans="1:9" x14ac:dyDescent="0.25">
      <c r="A13" s="28" t="s">
        <v>40</v>
      </c>
      <c r="B13" s="28">
        <v>202</v>
      </c>
      <c r="C13" s="28">
        <v>0</v>
      </c>
      <c r="D13" s="28">
        <v>1</v>
      </c>
      <c r="E13" s="43" t="s">
        <v>85</v>
      </c>
      <c r="F13" s="43" t="s">
        <v>74</v>
      </c>
      <c r="G13" s="28" t="s">
        <v>87</v>
      </c>
      <c r="H13" s="28" t="s">
        <v>72</v>
      </c>
      <c r="I13" s="28"/>
    </row>
    <row r="14" spans="1:9" x14ac:dyDescent="0.25">
      <c r="A14" s="28" t="s">
        <v>40</v>
      </c>
      <c r="B14" s="28">
        <v>203</v>
      </c>
      <c r="C14" s="28">
        <v>0</v>
      </c>
      <c r="D14" s="28">
        <v>1</v>
      </c>
      <c r="E14" s="43" t="s">
        <v>85</v>
      </c>
      <c r="F14" s="43" t="s">
        <v>75</v>
      </c>
      <c r="G14" s="44" t="s">
        <v>88</v>
      </c>
      <c r="H14" s="28" t="s">
        <v>72</v>
      </c>
      <c r="I14" s="28"/>
    </row>
    <row r="15" spans="1:9" x14ac:dyDescent="0.25">
      <c r="A15" s="28" t="s">
        <v>40</v>
      </c>
      <c r="B15" s="28">
        <v>205</v>
      </c>
      <c r="C15" s="28">
        <v>0</v>
      </c>
      <c r="D15" s="28">
        <v>1</v>
      </c>
      <c r="E15" s="43" t="s">
        <v>85</v>
      </c>
      <c r="F15" s="43" t="s">
        <v>76</v>
      </c>
      <c r="G15" s="43" t="s">
        <v>90</v>
      </c>
      <c r="H15" s="28" t="s">
        <v>72</v>
      </c>
      <c r="I15" s="28"/>
    </row>
    <row r="16" spans="1:9" x14ac:dyDescent="0.25">
      <c r="A16" s="28" t="s">
        <v>40</v>
      </c>
      <c r="B16" s="28">
        <v>207</v>
      </c>
      <c r="C16" s="28">
        <v>0</v>
      </c>
      <c r="D16" s="28">
        <v>1</v>
      </c>
      <c r="E16" s="43" t="s">
        <v>85</v>
      </c>
      <c r="F16" s="43" t="s">
        <v>77</v>
      </c>
      <c r="G16" s="43" t="s">
        <v>85</v>
      </c>
      <c r="H16" s="28" t="s">
        <v>72</v>
      </c>
      <c r="I16" s="28"/>
    </row>
    <row r="17" spans="1:9" x14ac:dyDescent="0.25">
      <c r="A17" s="28" t="s">
        <v>40</v>
      </c>
      <c r="B17" s="28">
        <v>208</v>
      </c>
      <c r="C17" s="28">
        <v>0</v>
      </c>
      <c r="D17" s="28">
        <v>1</v>
      </c>
      <c r="E17" s="43" t="s">
        <v>85</v>
      </c>
      <c r="F17" s="43" t="s">
        <v>78</v>
      </c>
      <c r="G17" s="43" t="s">
        <v>85</v>
      </c>
      <c r="H17" s="28" t="s">
        <v>72</v>
      </c>
      <c r="I17" s="28"/>
    </row>
    <row r="18" spans="1:9" x14ac:dyDescent="0.25">
      <c r="A18" s="28" t="s">
        <v>40</v>
      </c>
      <c r="B18" s="28">
        <v>210</v>
      </c>
      <c r="C18" s="28">
        <v>0</v>
      </c>
      <c r="D18" s="28">
        <v>1</v>
      </c>
      <c r="E18" s="43" t="s">
        <v>85</v>
      </c>
      <c r="F18" s="43" t="s">
        <v>79</v>
      </c>
      <c r="G18" s="43" t="s">
        <v>89</v>
      </c>
      <c r="H18" s="28" t="s">
        <v>72</v>
      </c>
      <c r="I18" s="28"/>
    </row>
    <row r="19" spans="1:9" x14ac:dyDescent="0.25">
      <c r="A19" s="28" t="s">
        <v>40</v>
      </c>
      <c r="B19" s="28">
        <v>212</v>
      </c>
      <c r="C19" s="28">
        <v>0</v>
      </c>
      <c r="D19" s="28">
        <v>1</v>
      </c>
      <c r="E19" s="43" t="s">
        <v>85</v>
      </c>
      <c r="F19" s="43" t="s">
        <v>82</v>
      </c>
      <c r="G19" s="43" t="s">
        <v>87</v>
      </c>
      <c r="H19" s="28" t="s">
        <v>72</v>
      </c>
      <c r="I19" s="28"/>
    </row>
    <row r="20" spans="1:9" x14ac:dyDescent="0.25">
      <c r="A20" s="28" t="s">
        <v>40</v>
      </c>
      <c r="B20" s="28">
        <v>213</v>
      </c>
      <c r="C20" s="28">
        <v>0</v>
      </c>
      <c r="D20" s="28">
        <v>1</v>
      </c>
      <c r="E20" s="43" t="s">
        <v>85</v>
      </c>
      <c r="F20" s="43" t="s">
        <v>80</v>
      </c>
      <c r="G20" s="43" t="s">
        <v>91</v>
      </c>
      <c r="H20" s="28" t="s">
        <v>72</v>
      </c>
      <c r="I20" s="28"/>
    </row>
    <row r="21" spans="1:9" x14ac:dyDescent="0.25">
      <c r="A21" s="28" t="s">
        <v>40</v>
      </c>
      <c r="B21" s="28">
        <v>214</v>
      </c>
      <c r="C21" s="28">
        <v>0</v>
      </c>
      <c r="D21" s="28">
        <v>1</v>
      </c>
      <c r="E21" s="43" t="s">
        <v>85</v>
      </c>
      <c r="F21" s="43" t="s">
        <v>79</v>
      </c>
      <c r="G21" s="43" t="s">
        <v>91</v>
      </c>
      <c r="H21" s="28" t="s">
        <v>72</v>
      </c>
      <c r="I21" s="28"/>
    </row>
    <row r="22" spans="1:9" x14ac:dyDescent="0.25">
      <c r="A22" s="28" t="s">
        <v>40</v>
      </c>
      <c r="B22" s="28">
        <v>215</v>
      </c>
      <c r="C22" s="28">
        <v>0</v>
      </c>
      <c r="D22" s="28">
        <v>1</v>
      </c>
      <c r="E22" s="43" t="s">
        <v>85</v>
      </c>
      <c r="F22" s="45" t="s">
        <v>102</v>
      </c>
      <c r="G22" s="43" t="s">
        <v>85</v>
      </c>
      <c r="H22" s="28" t="s">
        <v>72</v>
      </c>
      <c r="I22" s="39"/>
    </row>
    <row r="23" spans="1:9" x14ac:dyDescent="0.25">
      <c r="A23" s="28" t="s">
        <v>40</v>
      </c>
      <c r="B23" s="28">
        <v>217</v>
      </c>
      <c r="C23" s="28">
        <v>0</v>
      </c>
      <c r="D23" s="28">
        <v>1</v>
      </c>
      <c r="E23" s="44" t="s">
        <v>88</v>
      </c>
      <c r="F23" s="43" t="s">
        <v>81</v>
      </c>
      <c r="G23" s="43" t="s">
        <v>88</v>
      </c>
      <c r="H23" s="28" t="s">
        <v>72</v>
      </c>
      <c r="I23" s="37"/>
    </row>
    <row r="24" spans="1:9" x14ac:dyDescent="0.25">
      <c r="A24" s="41" t="s">
        <v>40</v>
      </c>
      <c r="B24" s="42">
        <v>201</v>
      </c>
      <c r="C24" s="41">
        <v>1</v>
      </c>
      <c r="D24" s="41">
        <v>1</v>
      </c>
      <c r="E24" s="47" t="s">
        <v>87</v>
      </c>
      <c r="F24" s="48" t="s">
        <v>92</v>
      </c>
      <c r="G24" s="47" t="s">
        <v>85</v>
      </c>
      <c r="H24" s="41" t="s">
        <v>72</v>
      </c>
      <c r="I24" s="41"/>
    </row>
    <row r="25" spans="1:9" x14ac:dyDescent="0.25">
      <c r="A25" s="41" t="s">
        <v>40</v>
      </c>
      <c r="B25" s="42">
        <v>202</v>
      </c>
      <c r="C25" s="41">
        <v>1</v>
      </c>
      <c r="D25" s="41">
        <v>1</v>
      </c>
      <c r="E25" s="47" t="s">
        <v>85</v>
      </c>
      <c r="F25" s="48" t="s">
        <v>93</v>
      </c>
      <c r="G25" s="47" t="s">
        <v>85</v>
      </c>
      <c r="H25" s="41" t="s">
        <v>72</v>
      </c>
      <c r="I25" s="41"/>
    </row>
    <row r="26" spans="1:9" x14ac:dyDescent="0.25">
      <c r="A26" s="41" t="s">
        <v>40</v>
      </c>
      <c r="B26" s="42">
        <v>203</v>
      </c>
      <c r="C26" s="41">
        <v>1</v>
      </c>
      <c r="D26" s="41">
        <v>1</v>
      </c>
      <c r="E26" s="47" t="s">
        <v>89</v>
      </c>
      <c r="F26" s="48" t="s">
        <v>94</v>
      </c>
      <c r="G26" s="47" t="s">
        <v>85</v>
      </c>
      <c r="H26" s="41" t="s">
        <v>72</v>
      </c>
      <c r="I26" s="41"/>
    </row>
    <row r="27" spans="1:9" x14ac:dyDescent="0.25">
      <c r="A27" s="41" t="s">
        <v>40</v>
      </c>
      <c r="B27" s="42">
        <v>204</v>
      </c>
      <c r="C27" s="41">
        <v>1</v>
      </c>
      <c r="D27" s="41">
        <v>1</v>
      </c>
      <c r="E27" s="47" t="s">
        <v>87</v>
      </c>
      <c r="F27" s="48" t="s">
        <v>95</v>
      </c>
      <c r="G27" s="47" t="s">
        <v>85</v>
      </c>
      <c r="H27" s="41" t="s">
        <v>72</v>
      </c>
      <c r="I27" s="41"/>
    </row>
    <row r="28" spans="1:9" x14ac:dyDescent="0.25">
      <c r="A28" s="41" t="s">
        <v>40</v>
      </c>
      <c r="B28" s="42">
        <v>205</v>
      </c>
      <c r="C28" s="41">
        <v>1</v>
      </c>
      <c r="D28" s="41">
        <v>1</v>
      </c>
      <c r="E28" s="47" t="s">
        <v>87</v>
      </c>
      <c r="F28" s="48" t="s">
        <v>97</v>
      </c>
      <c r="G28" s="47" t="s">
        <v>85</v>
      </c>
      <c r="H28" s="41" t="s">
        <v>72</v>
      </c>
      <c r="I28" s="41"/>
    </row>
    <row r="29" spans="1:9" x14ac:dyDescent="0.25">
      <c r="A29" s="41" t="s">
        <v>40</v>
      </c>
      <c r="B29" s="42">
        <v>207</v>
      </c>
      <c r="C29" s="41">
        <v>1</v>
      </c>
      <c r="D29" s="41">
        <v>1</v>
      </c>
      <c r="E29" s="47" t="s">
        <v>85</v>
      </c>
      <c r="F29" s="48" t="s">
        <v>98</v>
      </c>
      <c r="G29" s="47" t="s">
        <v>85</v>
      </c>
      <c r="H29" s="41" t="s">
        <v>72</v>
      </c>
      <c r="I29" s="41"/>
    </row>
    <row r="30" spans="1:9" x14ac:dyDescent="0.25">
      <c r="A30" s="41" t="s">
        <v>40</v>
      </c>
      <c r="B30" s="42">
        <v>208</v>
      </c>
      <c r="C30" s="41">
        <v>1</v>
      </c>
      <c r="D30" s="41">
        <v>1</v>
      </c>
      <c r="E30" s="47" t="s">
        <v>85</v>
      </c>
      <c r="F30" s="48" t="s">
        <v>99</v>
      </c>
      <c r="G30" s="47" t="s">
        <v>85</v>
      </c>
      <c r="H30" s="41" t="s">
        <v>72</v>
      </c>
      <c r="I30" s="41"/>
    </row>
    <row r="31" spans="1:9" x14ac:dyDescent="0.25">
      <c r="A31" s="41" t="s">
        <v>40</v>
      </c>
      <c r="B31" s="42">
        <v>209</v>
      </c>
      <c r="C31" s="41">
        <v>1</v>
      </c>
      <c r="D31" s="41">
        <v>1</v>
      </c>
      <c r="E31" s="47" t="s">
        <v>91</v>
      </c>
      <c r="F31" s="48" t="s">
        <v>95</v>
      </c>
      <c r="G31" s="47" t="s">
        <v>85</v>
      </c>
      <c r="H31" s="41" t="s">
        <v>72</v>
      </c>
      <c r="I31" s="41"/>
    </row>
    <row r="32" spans="1:9" x14ac:dyDescent="0.25">
      <c r="A32" s="41" t="s">
        <v>40</v>
      </c>
      <c r="B32" s="42">
        <v>210</v>
      </c>
      <c r="C32" s="41">
        <v>1</v>
      </c>
      <c r="D32" s="41">
        <v>1</v>
      </c>
      <c r="E32" s="47" t="s">
        <v>87</v>
      </c>
      <c r="F32" s="48" t="s">
        <v>100</v>
      </c>
      <c r="G32" s="47" t="s">
        <v>85</v>
      </c>
      <c r="H32" s="41" t="s">
        <v>72</v>
      </c>
      <c r="I32" s="41"/>
    </row>
    <row r="33" spans="1:9" x14ac:dyDescent="0.25">
      <c r="A33" s="41" t="s">
        <v>40</v>
      </c>
      <c r="B33" s="42">
        <v>212</v>
      </c>
      <c r="C33" s="41">
        <v>1</v>
      </c>
      <c r="D33" s="41">
        <v>1</v>
      </c>
      <c r="E33" s="47" t="s">
        <v>86</v>
      </c>
      <c r="F33" s="48" t="s">
        <v>97</v>
      </c>
      <c r="G33" s="47" t="s">
        <v>85</v>
      </c>
      <c r="H33" s="41" t="s">
        <v>72</v>
      </c>
      <c r="I33" s="41"/>
    </row>
    <row r="34" spans="1:9" x14ac:dyDescent="0.25">
      <c r="A34" s="41" t="s">
        <v>40</v>
      </c>
      <c r="B34" s="42">
        <v>213</v>
      </c>
      <c r="C34" s="41">
        <v>1</v>
      </c>
      <c r="D34" s="41">
        <v>1</v>
      </c>
      <c r="E34" s="47" t="s">
        <v>91</v>
      </c>
      <c r="F34" s="48" t="s">
        <v>101</v>
      </c>
      <c r="G34" s="47" t="s">
        <v>89</v>
      </c>
      <c r="H34" s="41" t="s">
        <v>72</v>
      </c>
      <c r="I34" s="41"/>
    </row>
    <row r="35" spans="1:9" x14ac:dyDescent="0.25">
      <c r="A35" s="41" t="s">
        <v>40</v>
      </c>
      <c r="B35" s="42">
        <v>214</v>
      </c>
      <c r="C35" s="41">
        <v>1</v>
      </c>
      <c r="D35" s="41">
        <v>1</v>
      </c>
      <c r="E35" s="47" t="s">
        <v>96</v>
      </c>
      <c r="F35" s="48" t="s">
        <v>103</v>
      </c>
      <c r="G35" s="47" t="s">
        <v>89</v>
      </c>
      <c r="H35" s="41" t="s">
        <v>72</v>
      </c>
      <c r="I35" s="46"/>
    </row>
    <row r="36" spans="1:9" x14ac:dyDescent="0.25">
      <c r="A36" s="41" t="s">
        <v>40</v>
      </c>
      <c r="B36" s="42">
        <v>217</v>
      </c>
      <c r="C36" s="41">
        <v>1</v>
      </c>
      <c r="D36" s="41">
        <v>1</v>
      </c>
      <c r="E36" s="47" t="s">
        <v>85</v>
      </c>
      <c r="F36" s="48" t="s">
        <v>92</v>
      </c>
      <c r="G36" s="47" t="s">
        <v>85</v>
      </c>
      <c r="H36" s="41" t="s">
        <v>72</v>
      </c>
      <c r="I36" s="46"/>
    </row>
  </sheetData>
  <mergeCells count="5">
    <mergeCell ref="A2:H2"/>
    <mergeCell ref="A7:B7"/>
    <mergeCell ref="C6:D6"/>
    <mergeCell ref="C7:D7"/>
    <mergeCell ref="A6:B6"/>
  </mergeCells>
  <pageMargins left="0.7" right="0.7" top="0.75" bottom="0.75" header="0.3" footer="0.3"/>
  <pageSetup paperSize="169" orientation="landscape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6"/>
  <sheetViews>
    <sheetView showGridLines="0" workbookViewId="0">
      <selection activeCell="D1" sqref="D1"/>
    </sheetView>
  </sheetViews>
  <sheetFormatPr baseColWidth="10" defaultColWidth="11.42578125" defaultRowHeight="11.25" x14ac:dyDescent="0.25"/>
  <cols>
    <col min="1" max="1" width="15.7109375" style="26" bestFit="1" customWidth="1"/>
    <col min="2" max="2" width="8.5703125" style="26" bestFit="1" customWidth="1"/>
    <col min="3" max="3" width="10.7109375" style="26" bestFit="1" customWidth="1"/>
    <col min="4" max="4" width="27.7109375" style="26" customWidth="1"/>
    <col min="5" max="5" width="15.42578125" style="26" customWidth="1"/>
    <col min="6" max="6" width="9.140625" style="26" customWidth="1"/>
    <col min="7" max="7" width="8.28515625" style="26" customWidth="1"/>
    <col min="8" max="8" width="17.5703125" style="26" customWidth="1"/>
    <col min="9" max="9" width="17.28515625" style="26" customWidth="1"/>
    <col min="10" max="12" width="11.42578125" style="26"/>
    <col min="13" max="13" width="11.5703125" style="26" customWidth="1"/>
    <col min="14" max="14" width="11.42578125" style="26"/>
    <col min="15" max="15" width="13.5703125" style="26" customWidth="1"/>
    <col min="16" max="16" width="11.42578125" style="26"/>
    <col min="17" max="17" width="10.28515625" style="26" bestFit="1" customWidth="1"/>
    <col min="18" max="18" width="11.7109375" style="26" customWidth="1"/>
    <col min="19" max="19" width="13" style="26" customWidth="1"/>
    <col min="20" max="20" width="11.42578125" style="26"/>
    <col min="21" max="21" width="12.5703125" style="26" bestFit="1" customWidth="1"/>
    <col min="22" max="22" width="8.5703125" style="26" customWidth="1"/>
    <col min="23" max="23" width="13" style="26" bestFit="1" customWidth="1"/>
    <col min="24" max="24" width="11.42578125" style="26"/>
    <col min="25" max="25" width="9.5703125" style="26" customWidth="1"/>
    <col min="26" max="26" width="11.7109375" style="26" customWidth="1"/>
    <col min="27" max="27" width="17.42578125" style="26" customWidth="1"/>
    <col min="28" max="16384" width="11.42578125" style="26"/>
  </cols>
  <sheetData>
    <row r="1" spans="1:27" x14ac:dyDescent="0.25">
      <c r="A1" s="25" t="s">
        <v>0</v>
      </c>
      <c r="B1" s="25" t="s">
        <v>1</v>
      </c>
      <c r="C1" s="25" t="s">
        <v>2</v>
      </c>
      <c r="D1" s="26" t="s">
        <v>57</v>
      </c>
      <c r="E1" s="26" t="s">
        <v>58</v>
      </c>
      <c r="F1" s="26" t="s">
        <v>59</v>
      </c>
      <c r="G1" s="26" t="s">
        <v>60</v>
      </c>
      <c r="H1" s="26" t="s">
        <v>61</v>
      </c>
      <c r="J1" s="26" t="s">
        <v>69</v>
      </c>
      <c r="K1" s="26" t="s">
        <v>62</v>
      </c>
      <c r="L1" s="26" t="s">
        <v>1</v>
      </c>
      <c r="M1" s="26" t="s">
        <v>63</v>
      </c>
      <c r="N1" s="26" t="s">
        <v>64</v>
      </c>
      <c r="O1" s="26" t="s">
        <v>65</v>
      </c>
      <c r="Q1" s="25" t="s">
        <v>1</v>
      </c>
      <c r="R1" s="25" t="s">
        <v>63</v>
      </c>
      <c r="S1" s="26" t="s">
        <v>67</v>
      </c>
      <c r="U1" s="25" t="s">
        <v>62</v>
      </c>
      <c r="V1" s="25" t="s">
        <v>1</v>
      </c>
      <c r="W1" s="26" t="s">
        <v>67</v>
      </c>
      <c r="Y1" s="25" t="s">
        <v>62</v>
      </c>
      <c r="Z1" s="25" t="s">
        <v>63</v>
      </c>
      <c r="AA1" s="26" t="s">
        <v>70</v>
      </c>
    </row>
    <row r="2" spans="1:27" x14ac:dyDescent="0.25">
      <c r="A2" s="26" t="s">
        <v>40</v>
      </c>
      <c r="B2" s="26" t="s">
        <v>41</v>
      </c>
      <c r="C2" s="26">
        <v>0</v>
      </c>
      <c r="D2" s="27">
        <v>19</v>
      </c>
      <c r="E2" s="27">
        <v>19</v>
      </c>
      <c r="F2" s="27">
        <v>3</v>
      </c>
      <c r="G2" s="27">
        <v>1</v>
      </c>
      <c r="H2" s="27">
        <v>1</v>
      </c>
      <c r="I2" s="27"/>
      <c r="J2" s="26" t="b">
        <f>+D2=E2</f>
        <v>1</v>
      </c>
      <c r="K2" s="26" t="str">
        <f>+A2</f>
        <v>UN02</v>
      </c>
      <c r="L2" s="26" t="str">
        <f>+LEFT(B2,3)</f>
        <v>201</v>
      </c>
      <c r="M2" s="26" t="str">
        <f t="shared" ref="M2:M29" si="0">+IF(OR(RIGHT(B2,1)="D",RIGHT(B2,1)="c",RIGHT(B2,1)="Y",RIGHT(B2,1)="B",RIGHT(B2,2)="Y1",RIGHT(B2,2)="Y2"),"Variante","Troncal")</f>
        <v>Troncal</v>
      </c>
      <c r="N2" s="26">
        <f>+C2</f>
        <v>0</v>
      </c>
      <c r="O2" s="26">
        <f>+IF(B2=B1,"",1)</f>
        <v>1</v>
      </c>
      <c r="Q2" s="26" t="s">
        <v>41</v>
      </c>
      <c r="R2" s="26" t="s">
        <v>66</v>
      </c>
      <c r="S2" s="27">
        <v>2</v>
      </c>
      <c r="U2" s="26" t="s">
        <v>40</v>
      </c>
      <c r="V2" s="26" t="s">
        <v>41</v>
      </c>
      <c r="W2" s="27">
        <v>2</v>
      </c>
      <c r="Y2" s="26" t="s">
        <v>40</v>
      </c>
      <c r="Z2" s="26" t="s">
        <v>66</v>
      </c>
      <c r="AA2" s="27">
        <v>15</v>
      </c>
    </row>
    <row r="3" spans="1:27" x14ac:dyDescent="0.25">
      <c r="A3" s="26" t="s">
        <v>40</v>
      </c>
      <c r="B3" s="26" t="s">
        <v>41</v>
      </c>
      <c r="C3" s="26">
        <v>1</v>
      </c>
      <c r="D3" s="27">
        <v>19</v>
      </c>
      <c r="E3" s="27">
        <v>19</v>
      </c>
      <c r="F3" s="27">
        <v>3</v>
      </c>
      <c r="G3" s="27">
        <v>1</v>
      </c>
      <c r="H3" s="27">
        <v>1</v>
      </c>
      <c r="I3" s="27"/>
      <c r="J3" s="26" t="b">
        <f t="shared" ref="J3:J5" si="1">+D3=E3</f>
        <v>1</v>
      </c>
      <c r="K3" s="26" t="str">
        <f t="shared" ref="K3:K5" si="2">+A3</f>
        <v>UN02</v>
      </c>
      <c r="L3" s="26" t="str">
        <f t="shared" ref="L3:L5" si="3">+LEFT(B3,3)</f>
        <v>201</v>
      </c>
      <c r="M3" s="26" t="str">
        <f t="shared" si="0"/>
        <v>Troncal</v>
      </c>
      <c r="N3" s="26">
        <f t="shared" ref="N3:N5" si="4">+C3</f>
        <v>1</v>
      </c>
      <c r="O3" s="26" t="str">
        <f>+IF(B3=B2,"",1)</f>
        <v/>
      </c>
      <c r="Q3" s="26" t="s">
        <v>42</v>
      </c>
      <c r="R3" s="26" t="s">
        <v>66</v>
      </c>
      <c r="S3" s="27">
        <v>2</v>
      </c>
      <c r="U3" s="26" t="s">
        <v>40</v>
      </c>
      <c r="V3" s="26" t="s">
        <v>42</v>
      </c>
      <c r="W3" s="27">
        <v>2</v>
      </c>
      <c r="Y3" s="26" t="s">
        <v>56</v>
      </c>
      <c r="AA3" s="27">
        <v>15</v>
      </c>
    </row>
    <row r="4" spans="1:27" x14ac:dyDescent="0.25">
      <c r="A4" s="26" t="s">
        <v>40</v>
      </c>
      <c r="B4" s="26" t="s">
        <v>42</v>
      </c>
      <c r="C4" s="26">
        <v>0</v>
      </c>
      <c r="D4" s="27">
        <v>20</v>
      </c>
      <c r="E4" s="27">
        <v>20</v>
      </c>
      <c r="F4" s="27">
        <v>3</v>
      </c>
      <c r="G4" s="27">
        <v>1</v>
      </c>
      <c r="H4" s="27">
        <v>1</v>
      </c>
      <c r="I4" s="27"/>
      <c r="J4" s="26" t="b">
        <f t="shared" si="1"/>
        <v>1</v>
      </c>
      <c r="K4" s="26" t="str">
        <f t="shared" si="2"/>
        <v>UN02</v>
      </c>
      <c r="L4" s="26" t="str">
        <f t="shared" si="3"/>
        <v>202</v>
      </c>
      <c r="M4" s="26" t="str">
        <f t="shared" si="0"/>
        <v>Troncal</v>
      </c>
      <c r="N4" s="26">
        <f t="shared" si="4"/>
        <v>0</v>
      </c>
      <c r="O4" s="26">
        <f t="shared" ref="O4:O5" si="5">+IF(B4=B3,"",1)</f>
        <v>1</v>
      </c>
      <c r="Q4" s="26" t="s">
        <v>43</v>
      </c>
      <c r="R4" s="26" t="s">
        <v>66</v>
      </c>
      <c r="S4" s="27">
        <v>2</v>
      </c>
      <c r="U4" s="26" t="s">
        <v>40</v>
      </c>
      <c r="V4" s="26" t="s">
        <v>43</v>
      </c>
      <c r="W4" s="27">
        <v>2</v>
      </c>
    </row>
    <row r="5" spans="1:27" x14ac:dyDescent="0.25">
      <c r="A5" s="26" t="s">
        <v>40</v>
      </c>
      <c r="B5" s="26" t="s">
        <v>42</v>
      </c>
      <c r="C5" s="26">
        <v>1</v>
      </c>
      <c r="D5" s="27">
        <v>19</v>
      </c>
      <c r="E5" s="27">
        <v>19</v>
      </c>
      <c r="F5" s="27">
        <v>3</v>
      </c>
      <c r="G5" s="27">
        <v>1</v>
      </c>
      <c r="H5" s="27">
        <v>1</v>
      </c>
      <c r="I5" s="27"/>
      <c r="J5" s="26" t="b">
        <f t="shared" si="1"/>
        <v>1</v>
      </c>
      <c r="K5" s="26" t="str">
        <f t="shared" si="2"/>
        <v>UN02</v>
      </c>
      <c r="L5" s="26" t="str">
        <f t="shared" si="3"/>
        <v>202</v>
      </c>
      <c r="M5" s="26" t="str">
        <f t="shared" si="0"/>
        <v>Troncal</v>
      </c>
      <c r="N5" s="26">
        <f t="shared" si="4"/>
        <v>1</v>
      </c>
      <c r="O5" s="26" t="str">
        <f t="shared" si="5"/>
        <v/>
      </c>
      <c r="Q5" s="26" t="s">
        <v>44</v>
      </c>
      <c r="R5" s="26" t="s">
        <v>66</v>
      </c>
      <c r="S5" s="27">
        <v>2</v>
      </c>
      <c r="U5" s="26" t="s">
        <v>40</v>
      </c>
      <c r="V5" s="26" t="s">
        <v>44</v>
      </c>
      <c r="W5" s="27">
        <v>2</v>
      </c>
    </row>
    <row r="6" spans="1:27" x14ac:dyDescent="0.25">
      <c r="A6" s="26" t="s">
        <v>40</v>
      </c>
      <c r="B6" s="26" t="s">
        <v>43</v>
      </c>
      <c r="C6" s="26">
        <v>0</v>
      </c>
      <c r="D6" s="27">
        <v>13</v>
      </c>
      <c r="E6" s="27">
        <v>13</v>
      </c>
      <c r="F6" s="27">
        <v>3</v>
      </c>
      <c r="G6" s="27">
        <v>1</v>
      </c>
      <c r="H6" s="27">
        <v>1</v>
      </c>
      <c r="I6" s="27"/>
      <c r="J6" s="26" t="b">
        <f t="shared" ref="J6:J29" si="6">+D6=E6</f>
        <v>1</v>
      </c>
      <c r="K6" s="26" t="str">
        <f t="shared" ref="K6:K29" si="7">+A6</f>
        <v>UN02</v>
      </c>
      <c r="L6" s="26" t="str">
        <f t="shared" ref="L6:L29" si="8">+LEFT(B6,3)</f>
        <v>203</v>
      </c>
      <c r="M6" s="26" t="str">
        <f t="shared" si="0"/>
        <v>Troncal</v>
      </c>
      <c r="N6" s="26">
        <f t="shared" ref="N6:N29" si="9">+C6</f>
        <v>0</v>
      </c>
      <c r="O6" s="26">
        <f t="shared" ref="O6:O29" si="10">+IF(B6=B5,"",1)</f>
        <v>1</v>
      </c>
      <c r="Q6" s="26" t="s">
        <v>45</v>
      </c>
      <c r="R6" s="26" t="s">
        <v>66</v>
      </c>
      <c r="S6" s="27">
        <v>2</v>
      </c>
      <c r="U6" s="26" t="s">
        <v>40</v>
      </c>
      <c r="V6" s="26" t="s">
        <v>45</v>
      </c>
      <c r="W6" s="27">
        <v>2</v>
      </c>
    </row>
    <row r="7" spans="1:27" x14ac:dyDescent="0.25">
      <c r="A7" s="26" t="s">
        <v>40</v>
      </c>
      <c r="B7" s="26" t="s">
        <v>43</v>
      </c>
      <c r="C7" s="26">
        <v>1</v>
      </c>
      <c r="D7" s="27">
        <v>12</v>
      </c>
      <c r="E7" s="27">
        <v>12</v>
      </c>
      <c r="F7" s="27">
        <v>3</v>
      </c>
      <c r="G7" s="27">
        <v>1</v>
      </c>
      <c r="H7" s="27">
        <v>1</v>
      </c>
      <c r="I7" s="27"/>
      <c r="J7" s="26" t="b">
        <f t="shared" si="6"/>
        <v>1</v>
      </c>
      <c r="K7" s="26" t="str">
        <f t="shared" si="7"/>
        <v>UN02</v>
      </c>
      <c r="L7" s="26" t="str">
        <f t="shared" si="8"/>
        <v>203</v>
      </c>
      <c r="M7" s="26" t="str">
        <f t="shared" si="0"/>
        <v>Troncal</v>
      </c>
      <c r="N7" s="26">
        <f t="shared" si="9"/>
        <v>1</v>
      </c>
      <c r="O7" s="26" t="str">
        <f t="shared" si="10"/>
        <v/>
      </c>
      <c r="Q7" s="26" t="s">
        <v>46</v>
      </c>
      <c r="R7" s="26" t="s">
        <v>66</v>
      </c>
      <c r="S7" s="27">
        <v>2</v>
      </c>
      <c r="U7" s="26" t="s">
        <v>40</v>
      </c>
      <c r="V7" s="26" t="s">
        <v>46</v>
      </c>
      <c r="W7" s="27">
        <v>2</v>
      </c>
    </row>
    <row r="8" spans="1:27" x14ac:dyDescent="0.25">
      <c r="A8" s="26" t="s">
        <v>40</v>
      </c>
      <c r="B8" s="26" t="s">
        <v>44</v>
      </c>
      <c r="C8" s="26">
        <v>0</v>
      </c>
      <c r="D8" s="27">
        <v>16</v>
      </c>
      <c r="E8" s="27">
        <v>16</v>
      </c>
      <c r="F8" s="27">
        <v>3</v>
      </c>
      <c r="G8" s="27">
        <v>1</v>
      </c>
      <c r="H8" s="27">
        <v>1</v>
      </c>
      <c r="I8" s="27"/>
      <c r="J8" s="26" t="b">
        <f t="shared" si="6"/>
        <v>1</v>
      </c>
      <c r="K8" s="26" t="str">
        <f t="shared" si="7"/>
        <v>UN02</v>
      </c>
      <c r="L8" s="26" t="str">
        <f t="shared" si="8"/>
        <v>204</v>
      </c>
      <c r="M8" s="26" t="str">
        <f t="shared" si="0"/>
        <v>Troncal</v>
      </c>
      <c r="N8" s="26">
        <f t="shared" si="9"/>
        <v>0</v>
      </c>
      <c r="O8" s="26">
        <f t="shared" si="10"/>
        <v>1</v>
      </c>
      <c r="Q8" s="26" t="s">
        <v>47</v>
      </c>
      <c r="R8" s="26" t="s">
        <v>66</v>
      </c>
      <c r="S8" s="27">
        <v>2</v>
      </c>
      <c r="U8" s="26" t="s">
        <v>40</v>
      </c>
      <c r="V8" s="26" t="s">
        <v>47</v>
      </c>
      <c r="W8" s="27">
        <v>2</v>
      </c>
    </row>
    <row r="9" spans="1:27" x14ac:dyDescent="0.25">
      <c r="A9" s="26" t="s">
        <v>40</v>
      </c>
      <c r="B9" s="26" t="s">
        <v>44</v>
      </c>
      <c r="C9" s="26">
        <v>1</v>
      </c>
      <c r="D9" s="27">
        <v>15</v>
      </c>
      <c r="E9" s="27">
        <v>15</v>
      </c>
      <c r="F9" s="27">
        <v>3</v>
      </c>
      <c r="G9" s="27">
        <v>1</v>
      </c>
      <c r="H9" s="27">
        <v>1</v>
      </c>
      <c r="I9" s="27"/>
      <c r="J9" s="26" t="b">
        <f t="shared" si="6"/>
        <v>1</v>
      </c>
      <c r="K9" s="26" t="str">
        <f t="shared" si="7"/>
        <v>UN02</v>
      </c>
      <c r="L9" s="26" t="str">
        <f t="shared" si="8"/>
        <v>204</v>
      </c>
      <c r="M9" s="26" t="str">
        <f t="shared" si="0"/>
        <v>Troncal</v>
      </c>
      <c r="N9" s="26">
        <f t="shared" si="9"/>
        <v>1</v>
      </c>
      <c r="O9" s="26" t="str">
        <f t="shared" si="10"/>
        <v/>
      </c>
      <c r="Q9" s="26" t="s">
        <v>48</v>
      </c>
      <c r="R9" s="26" t="s">
        <v>66</v>
      </c>
      <c r="S9" s="27">
        <v>2</v>
      </c>
      <c r="U9" s="26" t="s">
        <v>40</v>
      </c>
      <c r="V9" s="26" t="s">
        <v>48</v>
      </c>
      <c r="W9" s="27">
        <v>2</v>
      </c>
    </row>
    <row r="10" spans="1:27" x14ac:dyDescent="0.25">
      <c r="A10" s="26" t="s">
        <v>40</v>
      </c>
      <c r="B10" s="26" t="s">
        <v>45</v>
      </c>
      <c r="C10" s="26">
        <v>0</v>
      </c>
      <c r="D10" s="27">
        <v>13</v>
      </c>
      <c r="E10" s="27">
        <v>13</v>
      </c>
      <c r="F10" s="27">
        <v>3</v>
      </c>
      <c r="G10" s="27">
        <v>1</v>
      </c>
      <c r="H10" s="27">
        <v>1</v>
      </c>
      <c r="I10" s="27"/>
      <c r="J10" s="26" t="b">
        <f t="shared" si="6"/>
        <v>1</v>
      </c>
      <c r="K10" s="26" t="str">
        <f t="shared" si="7"/>
        <v>UN02</v>
      </c>
      <c r="L10" s="26" t="str">
        <f t="shared" si="8"/>
        <v>205</v>
      </c>
      <c r="M10" s="26" t="str">
        <f t="shared" si="0"/>
        <v>Troncal</v>
      </c>
      <c r="N10" s="26">
        <f t="shared" si="9"/>
        <v>0</v>
      </c>
      <c r="O10" s="26">
        <f t="shared" si="10"/>
        <v>1</v>
      </c>
      <c r="Q10" s="26" t="s">
        <v>49</v>
      </c>
      <c r="R10" s="26" t="s">
        <v>66</v>
      </c>
      <c r="S10" s="27">
        <v>2</v>
      </c>
      <c r="U10" s="26" t="s">
        <v>40</v>
      </c>
      <c r="V10" s="26" t="s">
        <v>49</v>
      </c>
      <c r="W10" s="27">
        <v>2</v>
      </c>
    </row>
    <row r="11" spans="1:27" x14ac:dyDescent="0.25">
      <c r="A11" s="26" t="s">
        <v>40</v>
      </c>
      <c r="B11" s="26" t="s">
        <v>45</v>
      </c>
      <c r="C11" s="26">
        <v>1</v>
      </c>
      <c r="D11" s="27">
        <v>14</v>
      </c>
      <c r="E11" s="27">
        <v>14</v>
      </c>
      <c r="F11" s="27">
        <v>3</v>
      </c>
      <c r="G11" s="27">
        <v>1</v>
      </c>
      <c r="H11" s="27">
        <v>1</v>
      </c>
      <c r="I11" s="27"/>
      <c r="J11" s="26" t="b">
        <f t="shared" si="6"/>
        <v>1</v>
      </c>
      <c r="K11" s="26" t="str">
        <f t="shared" si="7"/>
        <v>UN02</v>
      </c>
      <c r="L11" s="26" t="str">
        <f t="shared" si="8"/>
        <v>205</v>
      </c>
      <c r="M11" s="26" t="str">
        <f t="shared" si="0"/>
        <v>Troncal</v>
      </c>
      <c r="N11" s="26">
        <f t="shared" si="9"/>
        <v>1</v>
      </c>
      <c r="O11" s="26" t="str">
        <f t="shared" si="10"/>
        <v/>
      </c>
      <c r="Q11" s="26" t="s">
        <v>50</v>
      </c>
      <c r="R11" s="26" t="s">
        <v>66</v>
      </c>
      <c r="S11" s="27">
        <v>2</v>
      </c>
      <c r="U11" s="26" t="s">
        <v>40</v>
      </c>
      <c r="V11" s="26" t="s">
        <v>50</v>
      </c>
      <c r="W11" s="27">
        <v>2</v>
      </c>
    </row>
    <row r="12" spans="1:27" x14ac:dyDescent="0.25">
      <c r="A12" s="26" t="s">
        <v>40</v>
      </c>
      <c r="B12" s="26" t="s">
        <v>46</v>
      </c>
      <c r="C12" s="26">
        <v>0</v>
      </c>
      <c r="D12" s="27">
        <v>10</v>
      </c>
      <c r="E12" s="27">
        <v>10</v>
      </c>
      <c r="F12" s="27">
        <v>3</v>
      </c>
      <c r="G12" s="27">
        <v>1</v>
      </c>
      <c r="H12" s="27">
        <v>1</v>
      </c>
      <c r="I12" s="27"/>
      <c r="J12" s="26" t="b">
        <f t="shared" si="6"/>
        <v>1</v>
      </c>
      <c r="K12" s="26" t="str">
        <f t="shared" si="7"/>
        <v>UN02</v>
      </c>
      <c r="L12" s="26" t="str">
        <f t="shared" si="8"/>
        <v>207</v>
      </c>
      <c r="M12" s="26" t="str">
        <f t="shared" si="0"/>
        <v>Troncal</v>
      </c>
      <c r="N12" s="26">
        <f t="shared" si="9"/>
        <v>0</v>
      </c>
      <c r="O12" s="26">
        <f t="shared" si="10"/>
        <v>1</v>
      </c>
      <c r="Q12" s="26" t="s">
        <v>51</v>
      </c>
      <c r="R12" s="26" t="s">
        <v>66</v>
      </c>
      <c r="S12" s="27">
        <v>2</v>
      </c>
      <c r="U12" s="26" t="s">
        <v>40</v>
      </c>
      <c r="V12" s="26" t="s">
        <v>51</v>
      </c>
      <c r="W12" s="27">
        <v>2</v>
      </c>
    </row>
    <row r="13" spans="1:27" x14ac:dyDescent="0.25">
      <c r="A13" s="26" t="s">
        <v>40</v>
      </c>
      <c r="B13" s="26" t="s">
        <v>46</v>
      </c>
      <c r="C13" s="26">
        <v>1</v>
      </c>
      <c r="D13" s="27">
        <v>15</v>
      </c>
      <c r="E13" s="27">
        <v>15</v>
      </c>
      <c r="F13" s="27">
        <v>3</v>
      </c>
      <c r="G13" s="27">
        <v>1</v>
      </c>
      <c r="H13" s="27">
        <v>1</v>
      </c>
      <c r="I13" s="27"/>
      <c r="J13" s="26" t="b">
        <f t="shared" si="6"/>
        <v>1</v>
      </c>
      <c r="K13" s="26" t="str">
        <f t="shared" si="7"/>
        <v>UN02</v>
      </c>
      <c r="L13" s="26" t="str">
        <f t="shared" si="8"/>
        <v>207</v>
      </c>
      <c r="M13" s="26" t="str">
        <f t="shared" si="0"/>
        <v>Troncal</v>
      </c>
      <c r="N13" s="26">
        <f t="shared" si="9"/>
        <v>1</v>
      </c>
      <c r="O13" s="26" t="str">
        <f t="shared" si="10"/>
        <v/>
      </c>
      <c r="Q13" s="26" t="s">
        <v>52</v>
      </c>
      <c r="R13" s="26" t="s">
        <v>66</v>
      </c>
      <c r="S13" s="27">
        <v>2</v>
      </c>
      <c r="U13" s="26" t="s">
        <v>40</v>
      </c>
      <c r="V13" s="26" t="s">
        <v>52</v>
      </c>
      <c r="W13" s="27">
        <v>2</v>
      </c>
    </row>
    <row r="14" spans="1:27" x14ac:dyDescent="0.25">
      <c r="A14" s="26" t="s">
        <v>40</v>
      </c>
      <c r="B14" s="26" t="s">
        <v>47</v>
      </c>
      <c r="C14" s="26">
        <v>0</v>
      </c>
      <c r="D14" s="27">
        <v>11</v>
      </c>
      <c r="E14" s="27">
        <v>11</v>
      </c>
      <c r="F14" s="27">
        <v>3</v>
      </c>
      <c r="G14" s="27">
        <v>1</v>
      </c>
      <c r="H14" s="27">
        <v>1</v>
      </c>
      <c r="I14" s="27"/>
      <c r="J14" s="26" t="b">
        <f t="shared" si="6"/>
        <v>1</v>
      </c>
      <c r="K14" s="26" t="str">
        <f t="shared" si="7"/>
        <v>UN02</v>
      </c>
      <c r="L14" s="26" t="str">
        <f t="shared" si="8"/>
        <v>208</v>
      </c>
      <c r="M14" s="26" t="str">
        <f t="shared" si="0"/>
        <v>Troncal</v>
      </c>
      <c r="N14" s="26">
        <f t="shared" si="9"/>
        <v>0</v>
      </c>
      <c r="O14" s="26">
        <f t="shared" si="10"/>
        <v>1</v>
      </c>
      <c r="Q14" s="26" t="s">
        <v>53</v>
      </c>
      <c r="R14" s="26" t="s">
        <v>66</v>
      </c>
      <c r="S14" s="27">
        <v>1</v>
      </c>
      <c r="U14" s="26" t="s">
        <v>40</v>
      </c>
      <c r="V14" s="26" t="s">
        <v>53</v>
      </c>
      <c r="W14" s="27">
        <v>1</v>
      </c>
    </row>
    <row r="15" spans="1:27" x14ac:dyDescent="0.25">
      <c r="A15" s="26" t="s">
        <v>40</v>
      </c>
      <c r="B15" s="26" t="s">
        <v>47</v>
      </c>
      <c r="C15" s="26">
        <v>1</v>
      </c>
      <c r="D15" s="27">
        <v>12</v>
      </c>
      <c r="E15" s="27">
        <v>12</v>
      </c>
      <c r="F15" s="27">
        <v>3</v>
      </c>
      <c r="G15" s="27">
        <v>1</v>
      </c>
      <c r="H15" s="27">
        <v>1</v>
      </c>
      <c r="I15" s="27"/>
      <c r="J15" s="26" t="b">
        <f t="shared" si="6"/>
        <v>1</v>
      </c>
      <c r="K15" s="26" t="str">
        <f t="shared" si="7"/>
        <v>UN02</v>
      </c>
      <c r="L15" s="26" t="str">
        <f t="shared" si="8"/>
        <v>208</v>
      </c>
      <c r="M15" s="26" t="str">
        <f t="shared" si="0"/>
        <v>Troncal</v>
      </c>
      <c r="N15" s="26">
        <f t="shared" si="9"/>
        <v>1</v>
      </c>
      <c r="O15" s="26" t="str">
        <f t="shared" si="10"/>
        <v/>
      </c>
      <c r="Q15" s="26" t="s">
        <v>54</v>
      </c>
      <c r="R15" s="26" t="s">
        <v>66</v>
      </c>
      <c r="S15" s="27">
        <v>1</v>
      </c>
      <c r="U15" s="26" t="s">
        <v>40</v>
      </c>
      <c r="V15" s="26" t="s">
        <v>54</v>
      </c>
      <c r="W15" s="27">
        <v>1</v>
      </c>
    </row>
    <row r="16" spans="1:27" x14ac:dyDescent="0.25">
      <c r="A16" s="26" t="s">
        <v>40</v>
      </c>
      <c r="B16" s="26" t="s">
        <v>48</v>
      </c>
      <c r="C16" s="26">
        <v>0</v>
      </c>
      <c r="D16" s="27">
        <v>16</v>
      </c>
      <c r="E16" s="27">
        <v>16</v>
      </c>
      <c r="F16" s="27">
        <v>3</v>
      </c>
      <c r="G16" s="27">
        <v>1</v>
      </c>
      <c r="H16" s="27">
        <v>1</v>
      </c>
      <c r="I16" s="27"/>
      <c r="J16" s="26" t="b">
        <f t="shared" si="6"/>
        <v>1</v>
      </c>
      <c r="K16" s="26" t="str">
        <f t="shared" si="7"/>
        <v>UN02</v>
      </c>
      <c r="L16" s="26" t="str">
        <f t="shared" si="8"/>
        <v>209</v>
      </c>
      <c r="M16" s="26" t="str">
        <f t="shared" si="0"/>
        <v>Troncal</v>
      </c>
      <c r="N16" s="26">
        <f t="shared" si="9"/>
        <v>0</v>
      </c>
      <c r="O16" s="26">
        <f t="shared" si="10"/>
        <v>1</v>
      </c>
      <c r="Q16" s="26" t="s">
        <v>55</v>
      </c>
      <c r="R16" s="26" t="s">
        <v>66</v>
      </c>
      <c r="S16" s="27">
        <v>2</v>
      </c>
      <c r="U16" s="26" t="s">
        <v>40</v>
      </c>
      <c r="V16" s="26" t="s">
        <v>55</v>
      </c>
      <c r="W16" s="27">
        <v>2</v>
      </c>
    </row>
    <row r="17" spans="1:23" x14ac:dyDescent="0.25">
      <c r="A17" s="26" t="s">
        <v>40</v>
      </c>
      <c r="B17" s="26" t="s">
        <v>48</v>
      </c>
      <c r="C17" s="26">
        <v>1</v>
      </c>
      <c r="D17" s="27">
        <v>13</v>
      </c>
      <c r="E17" s="27">
        <v>13</v>
      </c>
      <c r="F17" s="27">
        <v>3</v>
      </c>
      <c r="G17" s="27">
        <v>1</v>
      </c>
      <c r="H17" s="27">
        <v>1</v>
      </c>
      <c r="I17" s="27"/>
      <c r="J17" s="26" t="b">
        <f t="shared" si="6"/>
        <v>1</v>
      </c>
      <c r="K17" s="26" t="str">
        <f t="shared" si="7"/>
        <v>UN02</v>
      </c>
      <c r="L17" s="26" t="str">
        <f t="shared" si="8"/>
        <v>209</v>
      </c>
      <c r="M17" s="26" t="str">
        <f t="shared" si="0"/>
        <v>Troncal</v>
      </c>
      <c r="N17" s="26">
        <f t="shared" si="9"/>
        <v>1</v>
      </c>
      <c r="O17" s="26" t="str">
        <f t="shared" si="10"/>
        <v/>
      </c>
      <c r="Q17" s="26" t="s">
        <v>56</v>
      </c>
      <c r="S17" s="27">
        <v>28</v>
      </c>
      <c r="U17" s="26" t="s">
        <v>56</v>
      </c>
      <c r="W17" s="27">
        <v>28</v>
      </c>
    </row>
    <row r="18" spans="1:23" x14ac:dyDescent="0.25">
      <c r="A18" s="26" t="s">
        <v>40</v>
      </c>
      <c r="B18" s="26" t="s">
        <v>49</v>
      </c>
      <c r="C18" s="26">
        <v>0</v>
      </c>
      <c r="D18" s="27">
        <v>15</v>
      </c>
      <c r="E18" s="27">
        <v>15</v>
      </c>
      <c r="F18" s="27">
        <v>3</v>
      </c>
      <c r="G18" s="27">
        <v>1</v>
      </c>
      <c r="H18" s="27">
        <v>1</v>
      </c>
      <c r="I18" s="27"/>
      <c r="J18" s="26" t="b">
        <f t="shared" si="6"/>
        <v>1</v>
      </c>
      <c r="K18" s="26" t="str">
        <f t="shared" si="7"/>
        <v>UN02</v>
      </c>
      <c r="L18" s="26" t="str">
        <f t="shared" si="8"/>
        <v>210</v>
      </c>
      <c r="M18" s="26" t="str">
        <f t="shared" si="0"/>
        <v>Troncal</v>
      </c>
      <c r="N18" s="26">
        <f t="shared" si="9"/>
        <v>0</v>
      </c>
      <c r="O18" s="26">
        <f t="shared" si="10"/>
        <v>1</v>
      </c>
    </row>
    <row r="19" spans="1:23" x14ac:dyDescent="0.25">
      <c r="A19" s="26" t="s">
        <v>40</v>
      </c>
      <c r="B19" s="26" t="s">
        <v>49</v>
      </c>
      <c r="C19" s="26">
        <v>1</v>
      </c>
      <c r="D19" s="27">
        <v>15</v>
      </c>
      <c r="E19" s="27">
        <v>15</v>
      </c>
      <c r="F19" s="27">
        <v>3</v>
      </c>
      <c r="G19" s="27">
        <v>1</v>
      </c>
      <c r="H19" s="27">
        <v>1</v>
      </c>
      <c r="I19" s="27"/>
      <c r="J19" s="26" t="b">
        <f t="shared" si="6"/>
        <v>1</v>
      </c>
      <c r="K19" s="26" t="str">
        <f t="shared" si="7"/>
        <v>UN02</v>
      </c>
      <c r="L19" s="26" t="str">
        <f t="shared" si="8"/>
        <v>210</v>
      </c>
      <c r="M19" s="26" t="str">
        <f t="shared" si="0"/>
        <v>Troncal</v>
      </c>
      <c r="N19" s="26">
        <f t="shared" si="9"/>
        <v>1</v>
      </c>
      <c r="O19" s="26" t="str">
        <f t="shared" si="10"/>
        <v/>
      </c>
    </row>
    <row r="20" spans="1:23" x14ac:dyDescent="0.25">
      <c r="A20" s="26" t="s">
        <v>40</v>
      </c>
      <c r="B20" s="26" t="s">
        <v>84</v>
      </c>
      <c r="C20" s="26">
        <v>0</v>
      </c>
      <c r="D20" s="27">
        <v>18</v>
      </c>
      <c r="E20" s="27">
        <v>18</v>
      </c>
      <c r="F20" s="27">
        <v>3</v>
      </c>
      <c r="G20" s="27">
        <v>0</v>
      </c>
      <c r="H20" s="27">
        <v>1</v>
      </c>
      <c r="I20" s="27"/>
      <c r="J20" s="26" t="b">
        <f t="shared" si="6"/>
        <v>1</v>
      </c>
      <c r="K20" s="26" t="str">
        <f t="shared" si="7"/>
        <v>UN02</v>
      </c>
      <c r="L20" s="26" t="str">
        <f t="shared" si="8"/>
        <v>211</v>
      </c>
      <c r="M20" s="26" t="str">
        <f t="shared" si="0"/>
        <v>Troncal</v>
      </c>
      <c r="N20" s="26">
        <f t="shared" si="9"/>
        <v>0</v>
      </c>
      <c r="O20" s="26">
        <f t="shared" si="10"/>
        <v>1</v>
      </c>
    </row>
    <row r="21" spans="1:23" x14ac:dyDescent="0.25">
      <c r="A21" s="26" t="s">
        <v>40</v>
      </c>
      <c r="B21" s="26" t="s">
        <v>84</v>
      </c>
      <c r="C21" s="26">
        <v>1</v>
      </c>
      <c r="D21" s="27">
        <v>18</v>
      </c>
      <c r="E21" s="27">
        <v>18</v>
      </c>
      <c r="F21" s="27">
        <v>3</v>
      </c>
      <c r="G21" s="27">
        <v>0</v>
      </c>
      <c r="H21" s="27">
        <v>1</v>
      </c>
      <c r="I21" s="27"/>
      <c r="J21" s="26" t="b">
        <f t="shared" si="6"/>
        <v>1</v>
      </c>
      <c r="K21" s="26" t="str">
        <f t="shared" si="7"/>
        <v>UN02</v>
      </c>
      <c r="L21" s="26" t="str">
        <f t="shared" si="8"/>
        <v>211</v>
      </c>
      <c r="M21" s="26" t="str">
        <f t="shared" si="0"/>
        <v>Troncal</v>
      </c>
      <c r="N21" s="26">
        <f t="shared" si="9"/>
        <v>1</v>
      </c>
      <c r="O21" s="26" t="str">
        <f t="shared" si="10"/>
        <v/>
      </c>
    </row>
    <row r="22" spans="1:23" x14ac:dyDescent="0.25">
      <c r="A22" s="26" t="s">
        <v>40</v>
      </c>
      <c r="B22" s="26" t="s">
        <v>50</v>
      </c>
      <c r="C22" s="26">
        <v>0</v>
      </c>
      <c r="D22" s="27">
        <v>13</v>
      </c>
      <c r="E22" s="27">
        <v>13</v>
      </c>
      <c r="F22" s="27">
        <v>3</v>
      </c>
      <c r="G22" s="27">
        <v>1</v>
      </c>
      <c r="H22" s="27">
        <v>1</v>
      </c>
      <c r="I22" s="27"/>
      <c r="J22" s="26" t="b">
        <f t="shared" si="6"/>
        <v>1</v>
      </c>
      <c r="K22" s="26" t="str">
        <f t="shared" si="7"/>
        <v>UN02</v>
      </c>
      <c r="L22" s="26" t="str">
        <f t="shared" si="8"/>
        <v>212</v>
      </c>
      <c r="M22" s="26" t="str">
        <f t="shared" si="0"/>
        <v>Troncal</v>
      </c>
      <c r="N22" s="26">
        <f t="shared" si="9"/>
        <v>0</v>
      </c>
      <c r="O22" s="26">
        <f t="shared" si="10"/>
        <v>1</v>
      </c>
    </row>
    <row r="23" spans="1:23" x14ac:dyDescent="0.25">
      <c r="A23" s="26" t="s">
        <v>40</v>
      </c>
      <c r="B23" s="26" t="s">
        <v>50</v>
      </c>
      <c r="C23" s="26">
        <v>1</v>
      </c>
      <c r="D23" s="27">
        <v>12</v>
      </c>
      <c r="E23" s="27">
        <v>12</v>
      </c>
      <c r="F23" s="27">
        <v>3</v>
      </c>
      <c r="G23" s="27">
        <v>1</v>
      </c>
      <c r="H23" s="27">
        <v>1</v>
      </c>
      <c r="I23" s="27"/>
      <c r="J23" s="26" t="b">
        <f t="shared" si="6"/>
        <v>1</v>
      </c>
      <c r="K23" s="26" t="str">
        <f t="shared" si="7"/>
        <v>UN02</v>
      </c>
      <c r="L23" s="26" t="str">
        <f t="shared" si="8"/>
        <v>212</v>
      </c>
      <c r="M23" s="26" t="str">
        <f t="shared" si="0"/>
        <v>Troncal</v>
      </c>
      <c r="N23" s="26">
        <f t="shared" si="9"/>
        <v>1</v>
      </c>
      <c r="O23" s="26" t="str">
        <f t="shared" si="10"/>
        <v/>
      </c>
    </row>
    <row r="24" spans="1:23" x14ac:dyDescent="0.25">
      <c r="A24" s="26" t="s">
        <v>40</v>
      </c>
      <c r="B24" s="26" t="s">
        <v>51</v>
      </c>
      <c r="C24" s="26">
        <v>0</v>
      </c>
      <c r="D24" s="27">
        <v>17</v>
      </c>
      <c r="E24" s="27">
        <v>17</v>
      </c>
      <c r="F24" s="27">
        <v>3</v>
      </c>
      <c r="G24" s="27">
        <v>1</v>
      </c>
      <c r="H24" s="27">
        <v>1</v>
      </c>
      <c r="I24" s="27"/>
      <c r="J24" s="26" t="b">
        <f t="shared" si="6"/>
        <v>1</v>
      </c>
      <c r="K24" s="26" t="str">
        <f t="shared" si="7"/>
        <v>UN02</v>
      </c>
      <c r="L24" s="26" t="str">
        <f t="shared" si="8"/>
        <v>213</v>
      </c>
      <c r="M24" s="26" t="str">
        <f t="shared" si="0"/>
        <v>Troncal</v>
      </c>
      <c r="N24" s="26">
        <f t="shared" si="9"/>
        <v>0</v>
      </c>
      <c r="O24" s="26">
        <f t="shared" si="10"/>
        <v>1</v>
      </c>
    </row>
    <row r="25" spans="1:23" x14ac:dyDescent="0.25">
      <c r="A25" s="26" t="s">
        <v>40</v>
      </c>
      <c r="B25" s="26" t="s">
        <v>51</v>
      </c>
      <c r="C25" s="26">
        <v>1</v>
      </c>
      <c r="D25" s="27">
        <v>15</v>
      </c>
      <c r="E25" s="27">
        <v>15</v>
      </c>
      <c r="F25" s="27">
        <v>3</v>
      </c>
      <c r="G25" s="27">
        <v>1</v>
      </c>
      <c r="H25" s="27">
        <v>1</v>
      </c>
      <c r="I25" s="27"/>
      <c r="J25" s="26" t="b">
        <f t="shared" si="6"/>
        <v>1</v>
      </c>
      <c r="K25" s="26" t="str">
        <f t="shared" si="7"/>
        <v>UN02</v>
      </c>
      <c r="L25" s="26" t="str">
        <f t="shared" si="8"/>
        <v>213</v>
      </c>
      <c r="M25" s="26" t="str">
        <f t="shared" si="0"/>
        <v>Troncal</v>
      </c>
      <c r="N25" s="26">
        <f t="shared" si="9"/>
        <v>1</v>
      </c>
      <c r="O25" s="26" t="str">
        <f t="shared" si="10"/>
        <v/>
      </c>
    </row>
    <row r="26" spans="1:23" x14ac:dyDescent="0.25">
      <c r="A26" s="26" t="s">
        <v>40</v>
      </c>
      <c r="B26" s="26" t="s">
        <v>52</v>
      </c>
      <c r="C26" s="26">
        <v>0</v>
      </c>
      <c r="D26" s="27">
        <v>20</v>
      </c>
      <c r="E26" s="27">
        <v>20</v>
      </c>
      <c r="F26" s="27">
        <v>3</v>
      </c>
      <c r="G26" s="27">
        <v>1</v>
      </c>
      <c r="H26" s="27">
        <v>1</v>
      </c>
      <c r="I26" s="27"/>
      <c r="J26" s="26" t="b">
        <f t="shared" si="6"/>
        <v>1</v>
      </c>
      <c r="K26" s="26" t="str">
        <f t="shared" si="7"/>
        <v>UN02</v>
      </c>
      <c r="L26" s="26" t="str">
        <f t="shared" si="8"/>
        <v>214</v>
      </c>
      <c r="M26" s="26" t="str">
        <f t="shared" si="0"/>
        <v>Troncal</v>
      </c>
      <c r="N26" s="26">
        <f t="shared" si="9"/>
        <v>0</v>
      </c>
      <c r="O26" s="26">
        <f t="shared" si="10"/>
        <v>1</v>
      </c>
    </row>
    <row r="27" spans="1:23" x14ac:dyDescent="0.25">
      <c r="A27" s="26" t="s">
        <v>40</v>
      </c>
      <c r="B27" s="26" t="s">
        <v>52</v>
      </c>
      <c r="C27" s="26">
        <v>1</v>
      </c>
      <c r="D27" s="27">
        <v>18</v>
      </c>
      <c r="E27" s="27">
        <v>18</v>
      </c>
      <c r="F27" s="27">
        <v>3</v>
      </c>
      <c r="G27" s="27">
        <v>1</v>
      </c>
      <c r="H27" s="27">
        <v>1</v>
      </c>
      <c r="I27" s="27"/>
      <c r="J27" s="26" t="b">
        <f t="shared" si="6"/>
        <v>1</v>
      </c>
      <c r="K27" s="26" t="str">
        <f t="shared" si="7"/>
        <v>UN02</v>
      </c>
      <c r="L27" s="26" t="str">
        <f t="shared" si="8"/>
        <v>214</v>
      </c>
      <c r="M27" s="26" t="str">
        <f t="shared" si="0"/>
        <v>Troncal</v>
      </c>
      <c r="N27" s="26">
        <f t="shared" si="9"/>
        <v>1</v>
      </c>
      <c r="O27" s="26" t="str">
        <f t="shared" si="10"/>
        <v/>
      </c>
    </row>
    <row r="28" spans="1:23" x14ac:dyDescent="0.25">
      <c r="A28" s="26" t="s">
        <v>40</v>
      </c>
      <c r="B28" s="26" t="s">
        <v>53</v>
      </c>
      <c r="C28" s="26">
        <v>0</v>
      </c>
      <c r="D28" s="27">
        <v>16</v>
      </c>
      <c r="E28" s="27">
        <v>16</v>
      </c>
      <c r="F28" s="27">
        <v>3</v>
      </c>
      <c r="G28" s="27">
        <v>1</v>
      </c>
      <c r="H28" s="27">
        <v>1</v>
      </c>
      <c r="I28" s="27"/>
      <c r="J28" s="26" t="b">
        <f t="shared" si="6"/>
        <v>1</v>
      </c>
      <c r="K28" s="26" t="str">
        <f t="shared" si="7"/>
        <v>UN02</v>
      </c>
      <c r="L28" s="26" t="str">
        <f t="shared" si="8"/>
        <v>215</v>
      </c>
      <c r="M28" s="26" t="str">
        <f t="shared" si="0"/>
        <v>Troncal</v>
      </c>
      <c r="N28" s="26">
        <f t="shared" si="9"/>
        <v>0</v>
      </c>
      <c r="O28" s="26">
        <f t="shared" si="10"/>
        <v>1</v>
      </c>
    </row>
    <row r="29" spans="1:23" x14ac:dyDescent="0.25">
      <c r="A29" s="26" t="s">
        <v>40</v>
      </c>
      <c r="B29" s="26" t="s">
        <v>54</v>
      </c>
      <c r="C29" s="26">
        <v>1</v>
      </c>
      <c r="D29" s="27">
        <v>19</v>
      </c>
      <c r="E29" s="27">
        <v>19</v>
      </c>
      <c r="F29" s="27">
        <v>3</v>
      </c>
      <c r="G29" s="27">
        <v>0</v>
      </c>
      <c r="H29" s="27">
        <v>1</v>
      </c>
      <c r="I29" s="27"/>
      <c r="J29" s="26" t="b">
        <f t="shared" si="6"/>
        <v>1</v>
      </c>
      <c r="K29" s="26" t="str">
        <f t="shared" si="7"/>
        <v>UN02</v>
      </c>
      <c r="L29" s="26" t="str">
        <f t="shared" si="8"/>
        <v>216</v>
      </c>
      <c r="M29" s="26" t="str">
        <f t="shared" si="0"/>
        <v>Troncal</v>
      </c>
      <c r="N29" s="26">
        <f t="shared" si="9"/>
        <v>1</v>
      </c>
      <c r="O29" s="26">
        <f t="shared" si="10"/>
        <v>1</v>
      </c>
    </row>
    <row r="30" spans="1:23" x14ac:dyDescent="0.25">
      <c r="A30" s="26" t="s">
        <v>40</v>
      </c>
      <c r="B30" s="26" t="s">
        <v>55</v>
      </c>
      <c r="C30" s="26">
        <v>0</v>
      </c>
      <c r="D30" s="27">
        <v>18</v>
      </c>
      <c r="E30" s="27">
        <v>18</v>
      </c>
      <c r="F30" s="27">
        <v>3</v>
      </c>
      <c r="G30" s="27">
        <v>1</v>
      </c>
      <c r="H30" s="27">
        <v>1</v>
      </c>
      <c r="I30" s="27"/>
    </row>
    <row r="31" spans="1:23" x14ac:dyDescent="0.25">
      <c r="A31" s="26" t="s">
        <v>40</v>
      </c>
      <c r="B31" s="26" t="s">
        <v>55</v>
      </c>
      <c r="C31" s="26">
        <v>1</v>
      </c>
      <c r="D31" s="27">
        <v>17</v>
      </c>
      <c r="E31" s="27">
        <v>17</v>
      </c>
      <c r="F31" s="27">
        <v>3</v>
      </c>
      <c r="G31" s="27">
        <v>1</v>
      </c>
      <c r="H31" s="27">
        <v>1</v>
      </c>
    </row>
    <row r="32" spans="1:23" x14ac:dyDescent="0.25">
      <c r="A32" s="26" t="s">
        <v>56</v>
      </c>
      <c r="D32" s="27">
        <v>468</v>
      </c>
      <c r="E32" s="27">
        <v>468</v>
      </c>
      <c r="F32" s="27">
        <v>90</v>
      </c>
      <c r="G32" s="27">
        <v>27</v>
      </c>
      <c r="H32" s="27">
        <v>30.000000000000011</v>
      </c>
    </row>
    <row r="36" spans="1:8" x14ac:dyDescent="0.25">
      <c r="A36" s="25" t="s">
        <v>9</v>
      </c>
      <c r="B36" s="26">
        <v>1</v>
      </c>
    </row>
    <row r="38" spans="1:8" x14ac:dyDescent="0.25">
      <c r="A38" s="25" t="s">
        <v>0</v>
      </c>
      <c r="B38" s="25" t="s">
        <v>1</v>
      </c>
      <c r="C38" s="25" t="s">
        <v>2</v>
      </c>
      <c r="D38" s="26" t="s">
        <v>60</v>
      </c>
      <c r="F38" s="25" t="s">
        <v>1</v>
      </c>
      <c r="G38" s="25" t="s">
        <v>2</v>
      </c>
      <c r="H38" s="26" t="s">
        <v>71</v>
      </c>
    </row>
    <row r="39" spans="1:8" x14ac:dyDescent="0.25">
      <c r="A39" s="26" t="s">
        <v>40</v>
      </c>
      <c r="B39" s="26" t="s">
        <v>41</v>
      </c>
      <c r="C39" s="26">
        <v>0</v>
      </c>
      <c r="D39" s="27">
        <v>1</v>
      </c>
      <c r="F39" s="26">
        <v>205</v>
      </c>
      <c r="G39" s="26">
        <v>0</v>
      </c>
      <c r="H39" s="27">
        <v>2</v>
      </c>
    </row>
    <row r="40" spans="1:8" x14ac:dyDescent="0.25">
      <c r="A40" s="26" t="s">
        <v>40</v>
      </c>
      <c r="B40" s="26" t="s">
        <v>41</v>
      </c>
      <c r="C40" s="26">
        <v>1</v>
      </c>
      <c r="D40" s="27">
        <v>1</v>
      </c>
      <c r="F40" s="26">
        <v>214</v>
      </c>
      <c r="G40" s="26">
        <v>0</v>
      </c>
      <c r="H40" s="27">
        <v>2</v>
      </c>
    </row>
    <row r="41" spans="1:8" x14ac:dyDescent="0.25">
      <c r="A41" s="26" t="s">
        <v>40</v>
      </c>
      <c r="B41" s="26" t="s">
        <v>42</v>
      </c>
      <c r="C41" s="26">
        <v>0</v>
      </c>
      <c r="D41" s="27">
        <v>1</v>
      </c>
      <c r="F41" s="26" t="s">
        <v>56</v>
      </c>
      <c r="H41" s="27">
        <v>4</v>
      </c>
    </row>
    <row r="42" spans="1:8" x14ac:dyDescent="0.25">
      <c r="A42" s="26" t="s">
        <v>40</v>
      </c>
      <c r="B42" s="26" t="s">
        <v>42</v>
      </c>
      <c r="C42" s="26">
        <v>1</v>
      </c>
      <c r="D42" s="27">
        <v>1</v>
      </c>
    </row>
    <row r="43" spans="1:8" x14ac:dyDescent="0.25">
      <c r="A43" s="26" t="s">
        <v>40</v>
      </c>
      <c r="B43" s="26" t="s">
        <v>43</v>
      </c>
      <c r="C43" s="26">
        <v>0</v>
      </c>
      <c r="D43" s="27">
        <v>1</v>
      </c>
    </row>
    <row r="44" spans="1:8" x14ac:dyDescent="0.25">
      <c r="A44" s="26" t="s">
        <v>40</v>
      </c>
      <c r="B44" s="26" t="s">
        <v>43</v>
      </c>
      <c r="C44" s="26">
        <v>1</v>
      </c>
      <c r="D44" s="27">
        <v>1</v>
      </c>
    </row>
    <row r="45" spans="1:8" x14ac:dyDescent="0.25">
      <c r="A45" s="26" t="s">
        <v>40</v>
      </c>
      <c r="B45" s="26" t="s">
        <v>44</v>
      </c>
      <c r="C45" s="26">
        <v>0</v>
      </c>
      <c r="D45" s="27">
        <v>1</v>
      </c>
    </row>
    <row r="46" spans="1:8" x14ac:dyDescent="0.25">
      <c r="A46" s="26" t="s">
        <v>40</v>
      </c>
      <c r="B46" s="26" t="s">
        <v>44</v>
      </c>
      <c r="C46" s="26">
        <v>1</v>
      </c>
      <c r="D46" s="27">
        <v>1</v>
      </c>
    </row>
    <row r="47" spans="1:8" x14ac:dyDescent="0.25">
      <c r="A47" s="26" t="s">
        <v>40</v>
      </c>
      <c r="B47" s="26" t="s">
        <v>45</v>
      </c>
      <c r="C47" s="26">
        <v>0</v>
      </c>
      <c r="D47" s="27">
        <v>1</v>
      </c>
    </row>
    <row r="48" spans="1:8" x14ac:dyDescent="0.25">
      <c r="A48" s="26" t="s">
        <v>40</v>
      </c>
      <c r="B48" s="26" t="s">
        <v>45</v>
      </c>
      <c r="C48" s="26">
        <v>1</v>
      </c>
      <c r="D48" s="27">
        <v>1</v>
      </c>
    </row>
    <row r="49" spans="1:4" x14ac:dyDescent="0.25">
      <c r="A49" s="26" t="s">
        <v>40</v>
      </c>
      <c r="B49" s="26" t="s">
        <v>46</v>
      </c>
      <c r="C49" s="26">
        <v>0</v>
      </c>
      <c r="D49" s="27">
        <v>1</v>
      </c>
    </row>
    <row r="50" spans="1:4" x14ac:dyDescent="0.25">
      <c r="A50" s="26" t="s">
        <v>40</v>
      </c>
      <c r="B50" s="26" t="s">
        <v>46</v>
      </c>
      <c r="C50" s="26">
        <v>1</v>
      </c>
      <c r="D50" s="27">
        <v>1</v>
      </c>
    </row>
    <row r="51" spans="1:4" x14ac:dyDescent="0.25">
      <c r="A51" s="26" t="s">
        <v>40</v>
      </c>
      <c r="B51" s="26" t="s">
        <v>47</v>
      </c>
      <c r="C51" s="26">
        <v>0</v>
      </c>
      <c r="D51" s="27">
        <v>1</v>
      </c>
    </row>
    <row r="52" spans="1:4" x14ac:dyDescent="0.25">
      <c r="A52" s="26" t="s">
        <v>40</v>
      </c>
      <c r="B52" s="26" t="s">
        <v>47</v>
      </c>
      <c r="C52" s="26">
        <v>1</v>
      </c>
      <c r="D52" s="27">
        <v>1</v>
      </c>
    </row>
    <row r="53" spans="1:4" x14ac:dyDescent="0.25">
      <c r="A53" s="26" t="s">
        <v>40</v>
      </c>
      <c r="B53" s="26" t="s">
        <v>48</v>
      </c>
      <c r="C53" s="26">
        <v>0</v>
      </c>
      <c r="D53" s="27">
        <v>1</v>
      </c>
    </row>
    <row r="54" spans="1:4" x14ac:dyDescent="0.25">
      <c r="A54" s="26" t="s">
        <v>40</v>
      </c>
      <c r="B54" s="26" t="s">
        <v>48</v>
      </c>
      <c r="C54" s="26">
        <v>1</v>
      </c>
      <c r="D54" s="27">
        <v>1</v>
      </c>
    </row>
    <row r="55" spans="1:4" x14ac:dyDescent="0.25">
      <c r="A55" s="26" t="s">
        <v>40</v>
      </c>
      <c r="B55" s="26" t="s">
        <v>49</v>
      </c>
      <c r="C55" s="26">
        <v>0</v>
      </c>
      <c r="D55" s="27">
        <v>1</v>
      </c>
    </row>
    <row r="56" spans="1:4" x14ac:dyDescent="0.25">
      <c r="A56" s="26" t="s">
        <v>40</v>
      </c>
      <c r="B56" s="26" t="s">
        <v>49</v>
      </c>
      <c r="C56" s="26">
        <v>1</v>
      </c>
      <c r="D56" s="27">
        <v>1</v>
      </c>
    </row>
    <row r="57" spans="1:4" x14ac:dyDescent="0.25">
      <c r="A57" s="26" t="s">
        <v>40</v>
      </c>
      <c r="B57" s="26" t="s">
        <v>50</v>
      </c>
      <c r="C57" s="26">
        <v>0</v>
      </c>
      <c r="D57" s="27">
        <v>1</v>
      </c>
    </row>
    <row r="58" spans="1:4" x14ac:dyDescent="0.25">
      <c r="A58" s="26" t="s">
        <v>40</v>
      </c>
      <c r="B58" s="26" t="s">
        <v>50</v>
      </c>
      <c r="C58" s="26">
        <v>1</v>
      </c>
      <c r="D58" s="27">
        <v>1</v>
      </c>
    </row>
    <row r="59" spans="1:4" x14ac:dyDescent="0.25">
      <c r="A59" s="26" t="s">
        <v>40</v>
      </c>
      <c r="B59" s="26" t="s">
        <v>51</v>
      </c>
      <c r="C59" s="26">
        <v>0</v>
      </c>
      <c r="D59" s="27">
        <v>1</v>
      </c>
    </row>
    <row r="60" spans="1:4" x14ac:dyDescent="0.25">
      <c r="A60" s="26" t="s">
        <v>40</v>
      </c>
      <c r="B60" s="26" t="s">
        <v>51</v>
      </c>
      <c r="C60" s="26">
        <v>1</v>
      </c>
      <c r="D60" s="27">
        <v>1</v>
      </c>
    </row>
    <row r="61" spans="1:4" x14ac:dyDescent="0.25">
      <c r="A61" s="26" t="s">
        <v>40</v>
      </c>
      <c r="B61" s="26" t="s">
        <v>52</v>
      </c>
      <c r="C61" s="26">
        <v>0</v>
      </c>
      <c r="D61" s="27">
        <v>1</v>
      </c>
    </row>
    <row r="62" spans="1:4" x14ac:dyDescent="0.25">
      <c r="A62" s="26" t="s">
        <v>40</v>
      </c>
      <c r="B62" s="26" t="s">
        <v>52</v>
      </c>
      <c r="C62" s="26">
        <v>1</v>
      </c>
      <c r="D62" s="27">
        <v>1</v>
      </c>
    </row>
    <row r="63" spans="1:4" x14ac:dyDescent="0.25">
      <c r="A63" s="26" t="s">
        <v>40</v>
      </c>
      <c r="B63" s="26" t="s">
        <v>53</v>
      </c>
      <c r="C63" s="26">
        <v>0</v>
      </c>
      <c r="D63" s="27">
        <v>1</v>
      </c>
    </row>
    <row r="64" spans="1:4" x14ac:dyDescent="0.25">
      <c r="A64" s="26" t="s">
        <v>40</v>
      </c>
      <c r="B64" s="26" t="s">
        <v>55</v>
      </c>
      <c r="C64" s="26">
        <v>0</v>
      </c>
      <c r="D64" s="27">
        <v>1</v>
      </c>
    </row>
    <row r="65" spans="1:4" x14ac:dyDescent="0.25">
      <c r="A65" s="26" t="s">
        <v>40</v>
      </c>
      <c r="B65" s="26" t="s">
        <v>55</v>
      </c>
      <c r="C65" s="26">
        <v>1</v>
      </c>
      <c r="D65" s="27">
        <v>1</v>
      </c>
    </row>
    <row r="66" spans="1:4" x14ac:dyDescent="0.25">
      <c r="A66" s="26" t="s">
        <v>56</v>
      </c>
      <c r="D66" s="27">
        <v>27</v>
      </c>
    </row>
  </sheetData>
  <conditionalFormatting pivot="1">
    <cfRule type="cellIs" dxfId="257" priority="6" operator="lessThan">
      <formula>3</formula>
    </cfRule>
  </conditionalFormatting>
  <conditionalFormatting pivot="1">
    <cfRule type="cellIs" dxfId="256" priority="5" operator="lessThan">
      <formula>1</formula>
    </cfRule>
  </conditionalFormatting>
  <conditionalFormatting pivot="1">
    <cfRule type="cellIs" dxfId="255" priority="4" operator="greaterThan">
      <formula>0</formula>
    </cfRule>
  </conditionalFormatting>
  <conditionalFormatting pivot="1">
    <cfRule type="cellIs" dxfId="254" priority="1" operator="greaterThan">
      <formula>0</formula>
    </cfRule>
  </conditionalFormatting>
  <pageMargins left="0.7" right="0.7" top="0.75" bottom="0.75" header="0.3" footer="0.3"/>
  <pageSetup paperSize="9" orientation="portrait" horizontalDpi="300" verticalDpi="300" r:id="rId7"/>
  <tableParts count="1"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TAPA</vt:lpstr>
      <vt:lpstr>PC</vt:lpstr>
      <vt:lpstr>LPP</vt:lpstr>
      <vt:lpstr>Resumen</vt:lpstr>
      <vt:lpstr>TAPA!Área_de_impresión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Elena Parra Morgado</dc:creator>
  <cp:lastModifiedBy>Melanie Andrea Meza Carreño</cp:lastModifiedBy>
  <cp:lastPrinted>2016-12-21T19:16:35Z</cp:lastPrinted>
  <dcterms:created xsi:type="dcterms:W3CDTF">2016-02-04T18:46:24Z</dcterms:created>
  <dcterms:modified xsi:type="dcterms:W3CDTF">2021-03-03T14:59:48Z</dcterms:modified>
</cp:coreProperties>
</file>