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OR\PA\20-7-2019\"/>
    </mc:Choice>
  </mc:AlternateContent>
  <bookViews>
    <workbookView xWindow="0" yWindow="0" windowWidth="20496" windowHeight="8340" tabRatio="750"/>
  </bookViews>
  <sheets>
    <sheet name="TAPA" sheetId="1" r:id="rId1"/>
    <sheet name="Operador PA" sheetId="2" r:id="rId2"/>
    <sheet name="1-I" sheetId="68" r:id="rId3"/>
    <sheet name="1-R" sheetId="69" r:id="rId4"/>
    <sheet name="5-R" sheetId="73" r:id="rId5"/>
    <sheet name="6-I" sheetId="76" r:id="rId6"/>
    <sheet name="6-R" sheetId="77" r:id="rId7"/>
    <sheet name="6V-I" sheetId="78" r:id="rId8"/>
    <sheet name="6V-R" sheetId="79" r:id="rId9"/>
    <sheet name="8-I" sheetId="80" r:id="rId10"/>
    <sheet name="8-R" sheetId="81" r:id="rId11"/>
    <sheet name="9-I" sheetId="74" r:id="rId12"/>
    <sheet name="9-R" sheetId="75" r:id="rId13"/>
  </sheets>
  <externalReferences>
    <externalReference r:id="rId14"/>
  </externalReferences>
  <definedNames>
    <definedName name="_xlnm._FilterDatabase" localSheetId="1" hidden="1">'Operador PA'!$B$31:$J$31</definedName>
    <definedName name="Dias_en_el_mes" localSheetId="2">#REF!</definedName>
    <definedName name="Dias_en_el_mes" localSheetId="3">#REF!</definedName>
    <definedName name="Dias_en_el_mes" localSheetId="5">#REF!</definedName>
    <definedName name="Dias_en_el_mes" localSheetId="6">#REF!</definedName>
    <definedName name="Dias_en_el_mes" localSheetId="9">#REF!</definedName>
    <definedName name="Dias_en_el_mes" localSheetId="10">#REF!</definedName>
    <definedName name="Dias_en_el_mes">#REF!</definedName>
    <definedName name="Tarifa_Adulta" localSheetId="2">#REF!</definedName>
    <definedName name="Tarifa_Adulta" localSheetId="3">#REF!</definedName>
    <definedName name="Tarifa_Adulta" localSheetId="5">#REF!</definedName>
    <definedName name="Tarifa_Adulta" localSheetId="6">#REF!</definedName>
    <definedName name="Tarifa_Adulta" localSheetId="9">#REF!</definedName>
    <definedName name="Tarifa_Adulta" localSheetId="10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E37" i="81" l="1"/>
  <c r="E7" i="81"/>
  <c r="D7" i="81"/>
  <c r="B2" i="81"/>
  <c r="E37" i="80"/>
  <c r="E7" i="80"/>
  <c r="D7" i="80"/>
  <c r="B2" i="80"/>
  <c r="E37" i="79"/>
  <c r="B2" i="79"/>
  <c r="E37" i="78"/>
  <c r="B2" i="78"/>
  <c r="E37" i="77"/>
  <c r="B2" i="77"/>
  <c r="E37" i="76"/>
  <c r="B2" i="76"/>
  <c r="E37" i="75"/>
  <c r="E7" i="75"/>
  <c r="D7" i="75"/>
  <c r="B7" i="75"/>
  <c r="B2" i="75" s="1"/>
  <c r="E37" i="74"/>
  <c r="E7" i="74"/>
  <c r="D7" i="74"/>
  <c r="B7" i="74"/>
  <c r="B2" i="74"/>
  <c r="E37" i="73"/>
  <c r="E7" i="73"/>
  <c r="D7" i="73"/>
  <c r="B7" i="73"/>
  <c r="B2" i="73"/>
  <c r="E37" i="69"/>
  <c r="B2" i="69"/>
  <c r="E37" i="68"/>
  <c r="B2" i="68"/>
  <c r="L36" i="2" l="1"/>
  <c r="N36" i="2" s="1"/>
  <c r="L35" i="2"/>
  <c r="N35" i="2" s="1"/>
  <c r="L34" i="2"/>
  <c r="N34" i="2" s="1"/>
  <c r="L33" i="2"/>
  <c r="N33" i="2" s="1"/>
  <c r="L32" i="2"/>
  <c r="N32" i="2" s="1"/>
  <c r="B4" i="1" l="1"/>
  <c r="C4" i="2" s="1"/>
  <c r="D14" i="2"/>
  <c r="I11" i="2"/>
  <c r="I8" i="2"/>
  <c r="D11" i="2"/>
  <c r="D10" i="2"/>
  <c r="D9" i="2"/>
  <c r="D8" i="2"/>
  <c r="D13" i="2"/>
</calcChain>
</file>

<file path=xl/sharedStrings.xml><?xml version="1.0" encoding="utf-8"?>
<sst xmlns="http://schemas.openxmlformats.org/spreadsheetml/2006/main" count="596" uniqueCount="96">
  <si>
    <t>TIPO REGULACIÓN</t>
  </si>
  <si>
    <t>ZE</t>
  </si>
  <si>
    <t>TIPO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</si>
  <si>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</si>
  <si>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</si>
  <si>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</si>
  <si>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</si>
  <si>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</si>
  <si>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</si>
  <si>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</si>
  <si>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</si>
  <si>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</si>
  <si>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</si>
  <si>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</si>
  <si>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</si>
  <si>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</si>
  <si>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</si>
  <si>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</si>
  <si>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</si>
  <si>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</si>
  <si>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</si>
  <si>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</si>
  <si>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</si>
  <si>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</si>
  <si>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</si>
  <si>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</si>
  <si>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</si>
  <si>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</si>
  <si>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</si>
  <si>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</si>
  <si>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</si>
  <si>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</si>
  <si>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</si>
  <si>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</si>
  <si>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</si>
  <si>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</si>
  <si>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</si>
  <si>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</si>
  <si>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</si>
  <si>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</si>
  <si>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</si>
  <si>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</si>
  <si>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</si>
  <si>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</si>
  <si>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Km Anterior</t>
  </si>
  <si>
    <t>Ida</t>
  </si>
  <si>
    <t>SI</t>
  </si>
  <si>
    <t>IDA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</si>
  <si>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</si>
  <si>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</si>
  <si>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</si>
  <si>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</si>
  <si>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</si>
  <si>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</si>
  <si>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</si>
  <si>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</si>
  <si>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</si>
  <si>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</si>
  <si>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</si>
  <si>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</si>
  <si>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</si>
  <si>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</si>
  <si>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</si>
  <si>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</si>
  <si>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</si>
  <si>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</si>
  <si>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</si>
  <si>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</si>
  <si>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</si>
  <si>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</si>
  <si>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</si>
  <si>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</si>
  <si>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</si>
  <si>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</si>
  <si>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</si>
  <si>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</si>
  <si>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</si>
  <si>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</si>
  <si>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</si>
  <si>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</si>
  <si>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</si>
  <si>
    <t>POR</t>
  </si>
  <si>
    <t>Karina Arellano</t>
  </si>
  <si>
    <t>Villa Nelda Panicucci</t>
  </si>
  <si>
    <t>REGRESO</t>
  </si>
  <si>
    <t>Archipiélago de Chiloé</t>
  </si>
  <si>
    <t>Regreso</t>
  </si>
  <si>
    <t>Hospital Regional</t>
  </si>
  <si>
    <t>Zona Franca</t>
  </si>
  <si>
    <t>Villa Mirador al Estrecho</t>
  </si>
  <si>
    <t>6V</t>
  </si>
  <si>
    <t>Huillinco</t>
  </si>
  <si>
    <t>Media</t>
  </si>
  <si>
    <t>Baja</t>
  </si>
  <si>
    <t xml:space="preserve"> </t>
  </si>
  <si>
    <t>Franco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</si>
</sst>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dd\/mm\/yyyy"/>
    <numFmt numFmtId="169" formatCode="0.0"/>
    <numFmt numFmtId="170" formatCode="_-* #,##0.00\ _P_t_s_-;\-* #,##0.00\ _P_t_s_-;_-* &quot;-&quot;??\ _P_t_s_-;_-@_-"/>
    <numFmt numFmtId="171" formatCode="_(&quot;$&quot;\ * #,##0.00_);_(&quot;$&quot;\ * \(#,##0.00\);_(&quot;$&quot;\ 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  <font>
      <b/>
      <sz val="16"/>
      <color theme="1"/>
      <name val="Trebuchet MS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09">
    <xf numFmtId="0" fontId="0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5" fillId="22" borderId="9" applyNumberFormat="0" applyAlignment="0" applyProtection="0"/>
    <xf numFmtId="0" fontId="16" fillId="0" borderId="10" applyNumberFormat="0" applyFill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27" borderId="0" applyNumberFormat="0" applyBorder="0" applyAlignment="0" applyProtection="0"/>
    <xf numFmtId="0" fontId="32" fillId="0" borderId="0"/>
    <xf numFmtId="0" fontId="21" fillId="0" borderId="0"/>
    <xf numFmtId="0" fontId="22" fillId="0" borderId="0"/>
    <xf numFmtId="0" fontId="21" fillId="0" borderId="0"/>
    <xf numFmtId="0" fontId="32" fillId="0" borderId="0"/>
    <xf numFmtId="0" fontId="22" fillId="0" borderId="0"/>
    <xf numFmtId="0" fontId="32" fillId="0" borderId="0"/>
    <xf numFmtId="0" fontId="21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17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7" fillId="30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9" fontId="0" fillId="0" borderId="0" xfId="0" applyNumberFormat="1"/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33" fillId="0" borderId="2" xfId="0" applyNumberFormat="1" applyFont="1" applyFill="1" applyBorder="1" applyAlignment="1">
      <alignment horizontal="center" vertical="center"/>
    </xf>
    <xf numFmtId="2" fontId="0" fillId="29" borderId="0" xfId="0" applyNumberFormat="1" applyFill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34" fillId="0" borderId="0" xfId="0" applyFont="1"/>
    <xf numFmtId="0" fontId="34" fillId="6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2" xfId="208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4" fillId="6" borderId="2" xfId="0" applyFont="1" applyFill="1" applyBorder="1" applyAlignment="1">
      <alignment horizontal="center" vertical="center"/>
    </xf>
    <xf numFmtId="16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09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" xfId="208" builtinId="26"/>
    <cellStyle name="Buena 2" xfId="55"/>
    <cellStyle name="Cálculo 2" xfId="56"/>
    <cellStyle name="Cálculo 2 2" xfId="57"/>
    <cellStyle name="Cálculo 2 2 2" xfId="58"/>
    <cellStyle name="Cálculo 2 3" xfId="59"/>
    <cellStyle name="Celda de comprobación 2" xfId="60"/>
    <cellStyle name="Celda vinculada 2" xfId="61"/>
    <cellStyle name="Comma 2" xfId="62"/>
    <cellStyle name="Comma 2 2" xfId="63"/>
    <cellStyle name="Comma 2 2 2" xfId="64"/>
    <cellStyle name="Comma 2 3" xfId="65"/>
    <cellStyle name="Currency 2" xfId="66"/>
    <cellStyle name="Currency 2 2" xfId="67"/>
    <cellStyle name="Currency 2 2 2" xfId="68"/>
    <cellStyle name="Currency 2 3" xfId="69"/>
    <cellStyle name="Encabezado 4 2" xfId="70"/>
    <cellStyle name="Énfasis1 2" xfId="71"/>
    <cellStyle name="Énfasis2 2" xfId="72"/>
    <cellStyle name="Énfasis3 2" xfId="73"/>
    <cellStyle name="Énfasis4 2" xfId="74"/>
    <cellStyle name="Énfasis5 2" xfId="75"/>
    <cellStyle name="Énfasis6 2" xfId="76"/>
    <cellStyle name="Entrada 2" xfId="77"/>
    <cellStyle name="Entrada 2 2" xfId="78"/>
    <cellStyle name="Entrada 2 2 2" xfId="79"/>
    <cellStyle name="Entrada 2 3" xfId="80"/>
    <cellStyle name="Hipervínculo 2" xfId="81"/>
    <cellStyle name="Incorrecto 2" xfId="82"/>
    <cellStyle name="Millares 2" xfId="83"/>
    <cellStyle name="Millares 2 2" xfId="84"/>
    <cellStyle name="Millares 2 3" xfId="85"/>
    <cellStyle name="Millares 2 3 2" xfId="86"/>
    <cellStyle name="Millares 2 4" xfId="87"/>
    <cellStyle name="Millares 3" xfId="88"/>
    <cellStyle name="Millares 3 2" xfId="89"/>
    <cellStyle name="Millares 3 2 2" xfId="90"/>
    <cellStyle name="Millares 3 2 2 2" xfId="91"/>
    <cellStyle name="Millares 3 2 2 2 2" xfId="92"/>
    <cellStyle name="Millares 3 2 2 2 2 2" xfId="93"/>
    <cellStyle name="Millares 3 2 2 2 3" xfId="94"/>
    <cellStyle name="Millares 3 2 2 3" xfId="95"/>
    <cellStyle name="Millares 3 2 2 3 2" xfId="96"/>
    <cellStyle name="Millares 3 2 2 4" xfId="97"/>
    <cellStyle name="Millares 3 2 3" xfId="98"/>
    <cellStyle name="Millares 3 2 3 2" xfId="99"/>
    <cellStyle name="Millares 3 2 3 2 2" xfId="100"/>
    <cellStyle name="Millares 3 2 3 3" xfId="101"/>
    <cellStyle name="Millares 3 2 4" xfId="102"/>
    <cellStyle name="Millares 3 2 4 2" xfId="103"/>
    <cellStyle name="Millares 3 2 5" xfId="104"/>
    <cellStyle name="Millares 4" xfId="105"/>
    <cellStyle name="Millares 4 2" xfId="106"/>
    <cellStyle name="Millares 5" xfId="107"/>
    <cellStyle name="Millares 5 2" xfId="108"/>
    <cellStyle name="Millares 5 2 2" xfId="109"/>
    <cellStyle name="Millares 5 2 2 2" xfId="110"/>
    <cellStyle name="Millares 5 2 3" xfId="111"/>
    <cellStyle name="Millares 5 3" xfId="112"/>
    <cellStyle name="Millares 5 3 2" xfId="113"/>
    <cellStyle name="Millares 5 4" xfId="114"/>
    <cellStyle name="Millares 6" xfId="115"/>
    <cellStyle name="Millares 6 2" xfId="116"/>
    <cellStyle name="Millares 6 2 2" xfId="117"/>
    <cellStyle name="Millares 6 3" xfId="118"/>
    <cellStyle name="Millares 7" xfId="119"/>
    <cellStyle name="Millares 7 2" xfId="120"/>
    <cellStyle name="Moneda 2" xfId="121"/>
    <cellStyle name="Moneda 2 2" xfId="122"/>
    <cellStyle name="Moneda 2 2 2" xfId="123"/>
    <cellStyle name="Moneda 2 2 2 2" xfId="124"/>
    <cellStyle name="Moneda 2 2 2 2 2" xfId="125"/>
    <cellStyle name="Moneda 2 2 2 2 2 2" xfId="126"/>
    <cellStyle name="Moneda 2 2 2 2 3" xfId="127"/>
    <cellStyle name="Moneda 2 2 2 3" xfId="128"/>
    <cellStyle name="Moneda 2 2 2 3 2" xfId="129"/>
    <cellStyle name="Moneda 2 2 2 4" xfId="130"/>
    <cellStyle name="Moneda 2 2 3" xfId="131"/>
    <cellStyle name="Moneda 2 2 3 2" xfId="132"/>
    <cellStyle name="Moneda 2 2 3 2 2" xfId="133"/>
    <cellStyle name="Moneda 2 2 3 3" xfId="134"/>
    <cellStyle name="Moneda 2 2 4" xfId="135"/>
    <cellStyle name="Moneda 2 2 4 2" xfId="136"/>
    <cellStyle name="Moneda 2 2 5" xfId="137"/>
    <cellStyle name="Moneda 3" xfId="138"/>
    <cellStyle name="Moneda 3 2" xfId="139"/>
    <cellStyle name="Moneda 3 2 2" xfId="140"/>
    <cellStyle name="Moneda 3 2 2 2" xfId="141"/>
    <cellStyle name="Moneda 3 2 3" xfId="142"/>
    <cellStyle name="Neutral 2" xfId="143"/>
    <cellStyle name="Normal" xfId="0" builtinId="0"/>
    <cellStyle name="Normal 2" xfId="144"/>
    <cellStyle name="Normal 2 2" xfId="145"/>
    <cellStyle name="Normal 2 2 2" xfId="146"/>
    <cellStyle name="Normal 2 2 2 2" xfId="147"/>
    <cellStyle name="Normal 2 3" xfId="148"/>
    <cellStyle name="Normal 2 3 2" xfId="149"/>
    <cellStyle name="Normal 3" xfId="150"/>
    <cellStyle name="Normal 3 2" xfId="151"/>
    <cellStyle name="Normal 3 3" xfId="152"/>
    <cellStyle name="Normal 4" xfId="153"/>
    <cellStyle name="Normal 4 2" xfId="154"/>
    <cellStyle name="Normal 4 2 2" xfId="155"/>
    <cellStyle name="Normal 4 3" xfId="156"/>
    <cellStyle name="Normal 5" xfId="157"/>
    <cellStyle name="Normal 5 2" xfId="158"/>
    <cellStyle name="Normal 6" xfId="159"/>
    <cellStyle name="Normal 6 2" xfId="160"/>
    <cellStyle name="Normal 6 3" xfId="161"/>
    <cellStyle name="Normal 7" xfId="162"/>
    <cellStyle name="Normal 8" xfId="163"/>
    <cellStyle name="Normal 9" xfId="164"/>
    <cellStyle name="Notas 2" xfId="165"/>
    <cellStyle name="Notas 2 2" xfId="166"/>
    <cellStyle name="Notas 2 2 2" xfId="167"/>
    <cellStyle name="Notas 2 2 2 2" xfId="168"/>
    <cellStyle name="Notas 2 2 3" xfId="169"/>
    <cellStyle name="Notas 2 3" xfId="170"/>
    <cellStyle name="Notas 2 3 2" xfId="171"/>
    <cellStyle name="Notas 2 4" xfId="172"/>
    <cellStyle name="Notas 3" xfId="173"/>
    <cellStyle name="Notas 3 2" xfId="174"/>
    <cellStyle name="Notas 3 2 2" xfId="175"/>
    <cellStyle name="Notas 3 2 2 2" xfId="176"/>
    <cellStyle name="Notas 3 2 2 2 2" xfId="177"/>
    <cellStyle name="Notas 3 2 2 3" xfId="178"/>
    <cellStyle name="Notas 3 2 3" xfId="179"/>
    <cellStyle name="Notas 3 2 3 2" xfId="180"/>
    <cellStyle name="Notas 3 2 4" xfId="181"/>
    <cellStyle name="Notas 3 3" xfId="182"/>
    <cellStyle name="Notas 3 3 2" xfId="183"/>
    <cellStyle name="Notas 3 3 2 2" xfId="184"/>
    <cellStyle name="Notas 3 3 3" xfId="185"/>
    <cellStyle name="Notas 3 4" xfId="186"/>
    <cellStyle name="Notas 3 4 2" xfId="187"/>
    <cellStyle name="Notas 3 5" xfId="188"/>
    <cellStyle name="Porcentaje 2" xfId="189"/>
    <cellStyle name="Porcentaje 2 2" xfId="190"/>
    <cellStyle name="Porcentaje 3" xfId="191"/>
    <cellStyle name="Porcentaje 3 2" xfId="192"/>
    <cellStyle name="Porcentual 2" xfId="193"/>
    <cellStyle name="Salida 2" xfId="194"/>
    <cellStyle name="Salida 2 2" xfId="195"/>
    <cellStyle name="Salida 2 2 2" xfId="196"/>
    <cellStyle name="Salida 2 3" xfId="197"/>
    <cellStyle name="Texto de advertencia 2" xfId="198"/>
    <cellStyle name="Texto explicativo 2" xfId="199"/>
    <cellStyle name="Título 1 2" xfId="200"/>
    <cellStyle name="Título 2 2" xfId="201"/>
    <cellStyle name="Título 3 2" xfId="202"/>
    <cellStyle name="Título 4" xfId="203"/>
    <cellStyle name="Total 2" xfId="204"/>
    <cellStyle name="Total 2 2" xfId="205"/>
    <cellStyle name="Total 2 2 2" xfId="206"/>
    <cellStyle name="Total 2 3" xfId="207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llano\AppData\Local\Temp\Temp1_PO_XII_PUNTA_ARENAS_PA_2019_Rex492%20(2).zip\PO_XII_PUNTA_ARENAS_PA_NORMAL_2019_6_Res_492_jul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"/>
      <sheetName val="Operador PA"/>
      <sheetName val="D 1-I"/>
      <sheetName val="D 1-R"/>
      <sheetName val="D 1VN-I"/>
      <sheetName val="D 1VN-R "/>
      <sheetName val="D 2-I"/>
      <sheetName val="D 2-R"/>
      <sheetName val="D 2VN-I"/>
      <sheetName val="D 2VN-R"/>
      <sheetName val="D 5-I"/>
      <sheetName val="D 5-R"/>
      <sheetName val="D 5VN-I"/>
      <sheetName val="D 5VN-R"/>
      <sheetName val="D 9-I"/>
      <sheetName val="D 9-R"/>
      <sheetName val="D 6-I"/>
      <sheetName val="D 6-R "/>
      <sheetName val="D 6V-I"/>
      <sheetName val="D 6V-R"/>
      <sheetName val="D 6VN-I"/>
      <sheetName val="D 6VN-R"/>
      <sheetName val="D 6VVN-I"/>
      <sheetName val="D 6VVN-R"/>
      <sheetName val="D 8-I"/>
      <sheetName val="D 8-R"/>
      <sheetName val="D 8V-I"/>
      <sheetName val="D VH-I"/>
      <sheetName val="1-I"/>
      <sheetName val="1-R"/>
      <sheetName val="1VN-I"/>
      <sheetName val="1VN-R"/>
      <sheetName val="2-I"/>
      <sheetName val="2-R"/>
      <sheetName val="2VN-I"/>
      <sheetName val="2VN-R"/>
      <sheetName val="5-I"/>
      <sheetName val="5-R"/>
      <sheetName val="5VN-I"/>
      <sheetName val="5VN-R"/>
      <sheetName val="9-I"/>
      <sheetName val="9-R"/>
      <sheetName val="6-I"/>
      <sheetName val="6-R"/>
      <sheetName val="6VN-I"/>
      <sheetName val="6VN-R"/>
      <sheetName val="6V-I"/>
      <sheetName val="6V-R"/>
      <sheetName val="6VVN-I"/>
      <sheetName val="6VVN-R"/>
      <sheetName val="8-I"/>
      <sheetName val="8-R"/>
      <sheetName val="8V-I"/>
      <sheetName val="VH-I"/>
    </sheetNames>
    <sheetDataSet>
      <sheetData sheetId="0"/>
      <sheetData sheetId="1">
        <row r="41">
          <cell r="B41">
            <v>5</v>
          </cell>
          <cell r="E41" t="str">
            <v>Zona Franca</v>
          </cell>
          <cell r="G41" t="str">
            <v>Villa Mirador al Estrecho</v>
          </cell>
        </row>
        <row r="44">
          <cell r="B44">
            <v>9</v>
          </cell>
          <cell r="E44" t="str">
            <v>Villa Nelda Panicucci</v>
          </cell>
          <cell r="G44" t="str">
            <v>Hospital Regional</v>
          </cell>
        </row>
        <row r="45">
          <cell r="B45">
            <v>9</v>
          </cell>
          <cell r="E45" t="str">
            <v>Hospital Regional</v>
          </cell>
          <cell r="G45" t="str">
            <v>Villa Nelda Panicucci</v>
          </cell>
        </row>
        <row r="54">
          <cell r="E54" t="str">
            <v>Archipiélago de Chiloé</v>
          </cell>
          <cell r="G54" t="str">
            <v>Hospital Regional</v>
          </cell>
        </row>
        <row r="55">
          <cell r="E55" t="str">
            <v>Hospital Regional</v>
          </cell>
          <cell r="G55" t="str">
            <v>Archipiélago de Chiloé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="80" zoomScaleNormal="80" workbookViewId="0">
      <selection activeCell="I41" sqref="I41"/>
    </sheetView>
  </sheetViews>
  <sheetFormatPr baseColWidth="10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4" spans="1:10" ht="36.6" x14ac:dyDescent="0.3">
      <c r="B4" s="48" t="str">
        <f>+D12&amp;"_"&amp;D13&amp;"_"&amp;D14&amp;"_"&amp;D15&amp;"_"&amp;I12&amp;"_"&amp;YEAR(D17)&amp;"_"&amp;I13</f>
        <v>POR_XII_PUNTA ARENAS_PA_NORMAL_2019_6</v>
      </c>
      <c r="C4" s="48"/>
      <c r="D4" s="48"/>
      <c r="E4" s="48"/>
      <c r="F4" s="48"/>
      <c r="G4" s="48"/>
      <c r="H4" s="48"/>
      <c r="I4" s="48"/>
      <c r="J4" s="48"/>
    </row>
    <row r="5" spans="1:10" x14ac:dyDescent="0.3">
      <c r="A5" s="3"/>
    </row>
    <row r="6" spans="1:10" x14ac:dyDescent="0.3">
      <c r="A6" s="3"/>
    </row>
    <row r="7" spans="1:10" x14ac:dyDescent="0.3">
      <c r="A7" s="3"/>
    </row>
    <row r="8" spans="1:10" x14ac:dyDescent="0.3">
      <c r="A8" s="3"/>
    </row>
    <row r="9" spans="1:10" x14ac:dyDescent="0.3">
      <c r="A9" s="3"/>
    </row>
    <row r="11" spans="1:10" x14ac:dyDescent="0.3">
      <c r="B11" s="49" t="s">
        <v>0</v>
      </c>
      <c r="C11" s="49"/>
      <c r="D11" s="50" t="s">
        <v>1</v>
      </c>
      <c r="E11" s="51"/>
    </row>
    <row r="12" spans="1:10" x14ac:dyDescent="0.3">
      <c r="B12" s="46" t="s">
        <v>2</v>
      </c>
      <c r="C12" s="46"/>
      <c r="D12" s="47" t="s">
        <v>81</v>
      </c>
      <c r="E12" s="47"/>
      <c r="G12" s="46" t="s">
        <v>3</v>
      </c>
      <c r="H12" s="46"/>
      <c r="I12" s="47" t="s">
        <v>4</v>
      </c>
      <c r="J12" s="47"/>
    </row>
    <row r="13" spans="1:10" x14ac:dyDescent="0.3">
      <c r="B13" s="46" t="s">
        <v>5</v>
      </c>
      <c r="C13" s="46"/>
      <c r="D13" s="47" t="s">
        <v>6</v>
      </c>
      <c r="E13" s="47"/>
      <c r="G13" s="46" t="s">
        <v>7</v>
      </c>
      <c r="H13" s="46"/>
      <c r="I13" s="77">
        <v>6</v>
      </c>
      <c r="J13" s="77"/>
    </row>
    <row r="14" spans="1:10" x14ac:dyDescent="0.3">
      <c r="B14" s="46" t="s">
        <v>8</v>
      </c>
      <c r="C14" s="46"/>
      <c r="D14" s="47" t="s">
        <v>9</v>
      </c>
      <c r="E14" s="47"/>
    </row>
    <row r="15" spans="1:10" x14ac:dyDescent="0.3">
      <c r="B15" s="46" t="s">
        <v>10</v>
      </c>
      <c r="C15" s="46"/>
      <c r="D15" s="53" t="s">
        <v>11</v>
      </c>
      <c r="E15" s="53"/>
      <c r="F15" s="2"/>
      <c r="G15" s="2"/>
      <c r="H15" s="1"/>
      <c r="I15" s="1"/>
      <c r="J15" s="1"/>
    </row>
    <row r="16" spans="1:10" x14ac:dyDescent="0.3">
      <c r="B16" s="5"/>
      <c r="C16" s="5"/>
      <c r="D16" s="2"/>
      <c r="E16" s="2"/>
      <c r="F16" s="2"/>
      <c r="G16" s="2"/>
      <c r="H16" s="1"/>
      <c r="I16" s="1"/>
      <c r="J16" s="1"/>
    </row>
    <row r="17" spans="2:10" x14ac:dyDescent="0.3">
      <c r="B17" s="46" t="s">
        <v>12</v>
      </c>
      <c r="C17" s="46"/>
      <c r="D17" s="20">
        <v>43666</v>
      </c>
      <c r="E17" s="2"/>
      <c r="F17" s="6" t="s">
        <v>13</v>
      </c>
      <c r="G17" s="54" t="s">
        <v>82</v>
      </c>
      <c r="H17" s="54"/>
      <c r="I17" s="54"/>
      <c r="J17" s="54"/>
    </row>
    <row r="18" spans="2:10" x14ac:dyDescent="0.3">
      <c r="B18" s="46" t="s">
        <v>14</v>
      </c>
      <c r="C18" s="46"/>
      <c r="D18" s="20">
        <v>43666</v>
      </c>
      <c r="E18" s="2"/>
      <c r="F18" s="6" t="s">
        <v>15</v>
      </c>
      <c r="G18" s="52" t="s">
        <v>95</v>
      </c>
      <c r="H18" s="52"/>
      <c r="I18" s="52"/>
      <c r="J18" s="52"/>
    </row>
    <row r="19" spans="2:10" x14ac:dyDescent="0.3">
      <c r="B19" s="1"/>
      <c r="C19" s="2"/>
      <c r="D19" s="2"/>
      <c r="E19" s="2"/>
      <c r="F19" s="2"/>
      <c r="G19" s="2"/>
      <c r="H19" s="1"/>
      <c r="I19" s="1"/>
      <c r="J19" s="1"/>
    </row>
    <row r="20" spans="2:10" x14ac:dyDescent="0.3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5" zoomScale="90" zoomScaleNormal="90" workbookViewId="0">
      <selection activeCell="J47" sqref="J47"/>
    </sheetView>
  </sheetViews>
  <sheetFormatPr baseColWidth="10" defaultRowHeight="14.4" x14ac:dyDescent="0.3"/>
  <cols>
    <col min="3" max="3" width="20.88671875" customWidth="1"/>
    <col min="4" max="4" width="13.33203125" bestFit="1" customWidth="1"/>
    <col min="5" max="5" width="11.88671875" bestFit="1" customWidth="1"/>
    <col min="6" max="6" width="15.6640625" customWidth="1"/>
  </cols>
  <sheetData>
    <row r="2" spans="2:9" ht="22.2" x14ac:dyDescent="0.3">
      <c r="B2" s="73" t="str">
        <f>"PROGRAMA DE OPERACIÓN DEL SERVICIO ("&amp;B7&amp;" - "&amp;C7&amp;")"</f>
        <v>PROGRAMA DE OPERACIÓN DEL SERVICIO (8 - IDA)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8</v>
      </c>
      <c r="C7" s="22" t="s">
        <v>47</v>
      </c>
      <c r="D7" s="22" t="str">
        <f>+'[1]Operador PA'!E54</f>
        <v>Archipiélago de Chiloé</v>
      </c>
      <c r="E7" s="22" t="str">
        <f>+'[1]Operador PA'!G54</f>
        <v>Hospital Regional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x14ac:dyDescent="0.3">
      <c r="B13" s="32">
        <v>0</v>
      </c>
      <c r="C13" s="33" t="s">
        <v>55</v>
      </c>
      <c r="D13" s="23"/>
      <c r="E13" s="23"/>
    </row>
    <row r="14" spans="2:9" x14ac:dyDescent="0.3">
      <c r="B14" s="35">
        <v>1</v>
      </c>
      <c r="C14" s="36" t="s">
        <v>56</v>
      </c>
      <c r="D14" s="24"/>
      <c r="E14" s="24"/>
    </row>
    <row r="15" spans="2:9" x14ac:dyDescent="0.3">
      <c r="B15" s="32">
        <v>2</v>
      </c>
      <c r="C15" s="33" t="s">
        <v>57</v>
      </c>
      <c r="D15" s="23"/>
      <c r="E15" s="23"/>
    </row>
    <row r="16" spans="2:9" x14ac:dyDescent="0.3">
      <c r="B16" s="35">
        <v>3</v>
      </c>
      <c r="C16" s="36" t="s">
        <v>58</v>
      </c>
      <c r="D16" s="24"/>
      <c r="E16" s="24"/>
    </row>
    <row r="17" spans="2:5" x14ac:dyDescent="0.3">
      <c r="B17" s="32">
        <v>4</v>
      </c>
      <c r="C17" s="33" t="s">
        <v>59</v>
      </c>
      <c r="D17" s="23"/>
      <c r="E17" s="23"/>
    </row>
    <row r="18" spans="2:5" x14ac:dyDescent="0.3">
      <c r="B18" s="35">
        <v>5</v>
      </c>
      <c r="C18" s="36" t="s">
        <v>60</v>
      </c>
      <c r="D18" s="24"/>
      <c r="E18" s="24"/>
    </row>
    <row r="19" spans="2:5" x14ac:dyDescent="0.3">
      <c r="B19" s="32">
        <v>6</v>
      </c>
      <c r="C19" s="33" t="s">
        <v>61</v>
      </c>
      <c r="D19" s="23"/>
      <c r="E19" s="23"/>
    </row>
    <row r="20" spans="2:5" x14ac:dyDescent="0.3">
      <c r="B20" s="35">
        <v>7</v>
      </c>
      <c r="C20" s="36" t="s">
        <v>62</v>
      </c>
      <c r="D20" s="24"/>
      <c r="E20" s="24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33" t="s">
        <v>69</v>
      </c>
      <c r="D27" s="23"/>
      <c r="E27" s="23"/>
    </row>
    <row r="28" spans="2:5" x14ac:dyDescent="0.3">
      <c r="B28" s="35">
        <v>15</v>
      </c>
      <c r="C28" s="36" t="s">
        <v>70</v>
      </c>
      <c r="D28" s="24"/>
      <c r="E28" s="24"/>
    </row>
    <row r="29" spans="2:5" x14ac:dyDescent="0.3">
      <c r="B29" s="32">
        <v>16</v>
      </c>
      <c r="C29" s="33" t="s">
        <v>71</v>
      </c>
      <c r="D29" s="23"/>
      <c r="E29" s="23"/>
    </row>
    <row r="30" spans="2:5" x14ac:dyDescent="0.3">
      <c r="B30" s="35">
        <v>17</v>
      </c>
      <c r="C30" s="44" t="s">
        <v>72</v>
      </c>
      <c r="D30" s="24" t="s">
        <v>93</v>
      </c>
      <c r="E30" s="24">
        <v>0</v>
      </c>
    </row>
    <row r="31" spans="2:5" x14ac:dyDescent="0.3">
      <c r="B31" s="32">
        <v>18</v>
      </c>
      <c r="C31" s="42" t="s">
        <v>73</v>
      </c>
      <c r="D31" s="23" t="s">
        <v>93</v>
      </c>
      <c r="E31" s="23">
        <v>0</v>
      </c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D7:E7">
    <cfRule type="expression" dxfId="5" priority="1">
      <formula>D7=""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K36" sqref="K36"/>
    </sheetView>
  </sheetViews>
  <sheetFormatPr baseColWidth="10" defaultRowHeight="14.4" x14ac:dyDescent="0.3"/>
  <cols>
    <col min="5" max="5" width="15.109375" customWidth="1"/>
    <col min="6" max="6" width="15" bestFit="1" customWidth="1"/>
  </cols>
  <sheetData>
    <row r="2" spans="2:9" ht="22.2" x14ac:dyDescent="0.3">
      <c r="B2" s="73" t="str">
        <f>"PROGRAMA DE OPERACIÓN DEL SERVICIO ("&amp;B7&amp;" - "&amp;C7&amp;")"</f>
        <v>PROGRAMA DE OPERACIÓN DEL SERVICIO (8 - REGRESO)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8</v>
      </c>
      <c r="C7" s="22" t="s">
        <v>84</v>
      </c>
      <c r="D7" s="22" t="str">
        <f>+'[1]Operador PA'!E55</f>
        <v>Hospital Regional</v>
      </c>
      <c r="E7" s="22" t="str">
        <f>+'[1]Operador PA'!G55</f>
        <v>Archipiélago de Chiloé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x14ac:dyDescent="0.3">
      <c r="B13" s="32">
        <v>0</v>
      </c>
      <c r="C13" s="33" t="s">
        <v>55</v>
      </c>
      <c r="D13" s="23"/>
      <c r="E13" s="23"/>
    </row>
    <row r="14" spans="2:9" x14ac:dyDescent="0.3">
      <c r="B14" s="35">
        <v>1</v>
      </c>
      <c r="C14" s="36" t="s">
        <v>56</v>
      </c>
      <c r="D14" s="24"/>
      <c r="E14" s="24"/>
    </row>
    <row r="15" spans="2:9" x14ac:dyDescent="0.3">
      <c r="B15" s="32">
        <v>2</v>
      </c>
      <c r="C15" s="33" t="s">
        <v>57</v>
      </c>
      <c r="D15" s="23"/>
      <c r="E15" s="23"/>
    </row>
    <row r="16" spans="2:9" x14ac:dyDescent="0.3">
      <c r="B16" s="35">
        <v>3</v>
      </c>
      <c r="C16" s="36" t="s">
        <v>58</v>
      </c>
      <c r="D16" s="24"/>
      <c r="E16" s="24"/>
    </row>
    <row r="17" spans="2:5" x14ac:dyDescent="0.3">
      <c r="B17" s="32">
        <v>4</v>
      </c>
      <c r="C17" s="33" t="s">
        <v>59</v>
      </c>
      <c r="D17" s="23"/>
      <c r="E17" s="23"/>
    </row>
    <row r="18" spans="2:5" x14ac:dyDescent="0.3">
      <c r="B18" s="35">
        <v>5</v>
      </c>
      <c r="C18" s="36" t="s">
        <v>60</v>
      </c>
      <c r="D18" s="24"/>
      <c r="E18" s="24"/>
    </row>
    <row r="19" spans="2:5" x14ac:dyDescent="0.3">
      <c r="B19" s="32">
        <v>6</v>
      </c>
      <c r="C19" s="33" t="s">
        <v>61</v>
      </c>
      <c r="D19" s="23"/>
      <c r="E19" s="23"/>
    </row>
    <row r="20" spans="2:5" x14ac:dyDescent="0.3">
      <c r="B20" s="35">
        <v>7</v>
      </c>
      <c r="C20" s="36" t="s">
        <v>62</v>
      </c>
      <c r="D20" s="24"/>
      <c r="E20" s="24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33" t="s">
        <v>69</v>
      </c>
      <c r="D27" s="23"/>
      <c r="E27" s="23"/>
    </row>
    <row r="28" spans="2:5" x14ac:dyDescent="0.3">
      <c r="B28" s="35">
        <v>15</v>
      </c>
      <c r="C28" s="36" t="s">
        <v>70</v>
      </c>
      <c r="D28" s="24"/>
      <c r="E28" s="24"/>
    </row>
    <row r="29" spans="2:5" x14ac:dyDescent="0.3">
      <c r="B29" s="32">
        <v>16</v>
      </c>
      <c r="C29" s="33" t="s">
        <v>71</v>
      </c>
      <c r="D29" s="23"/>
      <c r="E29" s="23"/>
    </row>
    <row r="30" spans="2:5" x14ac:dyDescent="0.3">
      <c r="B30" s="35">
        <v>17</v>
      </c>
      <c r="C30" s="44" t="s">
        <v>72</v>
      </c>
      <c r="D30" s="24" t="s">
        <v>93</v>
      </c>
      <c r="E30" s="24">
        <v>0</v>
      </c>
    </row>
    <row r="31" spans="2:5" x14ac:dyDescent="0.3">
      <c r="B31" s="32">
        <v>18</v>
      </c>
      <c r="C31" s="42" t="s">
        <v>73</v>
      </c>
      <c r="D31" s="23" t="s">
        <v>93</v>
      </c>
      <c r="E31" s="23">
        <v>0</v>
      </c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D7:E7">
    <cfRule type="expression" dxfId="4" priority="1">
      <formula>D7=""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90" zoomScaleNormal="90" workbookViewId="0">
      <selection activeCell="H36" sqref="H36"/>
    </sheetView>
  </sheetViews>
  <sheetFormatPr baseColWidth="10" defaultRowHeight="14.4" x14ac:dyDescent="0.3"/>
  <cols>
    <col min="3" max="3" width="16" bestFit="1" customWidth="1"/>
    <col min="4" max="4" width="14.109375" customWidth="1"/>
    <col min="5" max="5" width="17.6640625" bestFit="1" customWidth="1"/>
    <col min="6" max="6" width="17.88671875" bestFit="1" customWidth="1"/>
  </cols>
  <sheetData>
    <row r="2" spans="2:9" ht="22.2" x14ac:dyDescent="0.3">
      <c r="B2" s="73" t="str">
        <f>"PROGRAMA DE OPERACIÓN DEL SERVICIO ("&amp;B7&amp;" - "&amp;C7&amp;")"</f>
        <v>PROGRAMA DE OPERACIÓN DEL SERVICIO (9 - IDA)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f>+'[1]Operador PA'!B44</f>
        <v>9</v>
      </c>
      <c r="C7" s="22" t="s">
        <v>47</v>
      </c>
      <c r="D7" s="22" t="str">
        <f>+'[1]Operador PA'!E44</f>
        <v>Villa Nelda Panicucci</v>
      </c>
      <c r="E7" s="22" t="str">
        <f>+'[1]Operador PA'!G44</f>
        <v>Hospital Regional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42" t="s">
        <v>69</v>
      </c>
      <c r="D27" s="23" t="s">
        <v>92</v>
      </c>
      <c r="E27" s="23">
        <v>0</v>
      </c>
    </row>
    <row r="28" spans="2:5" x14ac:dyDescent="0.3">
      <c r="B28" s="35">
        <v>15</v>
      </c>
      <c r="C28" s="44" t="s">
        <v>70</v>
      </c>
      <c r="D28" s="24" t="s">
        <v>93</v>
      </c>
      <c r="E28" s="24">
        <v>0</v>
      </c>
    </row>
    <row r="29" spans="2:5" x14ac:dyDescent="0.3">
      <c r="B29" s="32">
        <v>16</v>
      </c>
      <c r="C29" s="42" t="s">
        <v>71</v>
      </c>
      <c r="D29" s="23" t="s">
        <v>93</v>
      </c>
      <c r="E29" s="23">
        <v>0</v>
      </c>
    </row>
    <row r="30" spans="2:5" x14ac:dyDescent="0.3">
      <c r="B30" s="35">
        <v>17</v>
      </c>
      <c r="C30" s="44" t="s">
        <v>72</v>
      </c>
      <c r="D30" s="24" t="s">
        <v>93</v>
      </c>
      <c r="E30" s="24">
        <v>0</v>
      </c>
    </row>
    <row r="31" spans="2:5" x14ac:dyDescent="0.3">
      <c r="B31" s="32">
        <v>18</v>
      </c>
      <c r="C31" s="42" t="s">
        <v>73</v>
      </c>
      <c r="D31" s="23" t="s">
        <v>93</v>
      </c>
      <c r="E31" s="23">
        <v>0</v>
      </c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3" priority="1">
      <formula>E7=""</formula>
    </cfRule>
  </conditionalFormatting>
  <conditionalFormatting sqref="D7">
    <cfRule type="expression" dxfId="2" priority="2">
      <formula>D7=""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90" zoomScaleNormal="90" workbookViewId="0">
      <selection activeCell="G21" sqref="G21"/>
    </sheetView>
  </sheetViews>
  <sheetFormatPr baseColWidth="10" defaultRowHeight="14.4" x14ac:dyDescent="0.3"/>
  <cols>
    <col min="4" max="4" width="19.109375" bestFit="1" customWidth="1"/>
    <col min="6" max="6" width="15.88671875" bestFit="1" customWidth="1"/>
  </cols>
  <sheetData>
    <row r="2" spans="2:9" ht="22.2" x14ac:dyDescent="0.3">
      <c r="B2" s="73" t="str">
        <f>"PROGRAMA DE OPERACIÓN DEL SERVICIO ("&amp;B7&amp;" - "&amp;C7&amp;")"</f>
        <v>PROGRAMA DE OPERACIÓN DEL SERVICIO (9 - REGRESO)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f>+'[1]Operador PA'!B45</f>
        <v>9</v>
      </c>
      <c r="C7" s="22" t="s">
        <v>84</v>
      </c>
      <c r="D7" s="22" t="str">
        <f>+'[1]Operador PA'!E45</f>
        <v>Hospital Regional</v>
      </c>
      <c r="E7" s="22" t="str">
        <f>+'[1]Operador PA'!G45</f>
        <v>Villa Nelda Panicucci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42" t="s">
        <v>69</v>
      </c>
      <c r="D27" s="23" t="s">
        <v>92</v>
      </c>
      <c r="E27" s="23">
        <v>0</v>
      </c>
    </row>
    <row r="28" spans="2:5" x14ac:dyDescent="0.3">
      <c r="B28" s="35">
        <v>15</v>
      </c>
      <c r="C28" s="44" t="s">
        <v>70</v>
      </c>
      <c r="D28" s="24" t="s">
        <v>93</v>
      </c>
      <c r="E28" s="24">
        <v>0</v>
      </c>
    </row>
    <row r="29" spans="2:5" x14ac:dyDescent="0.3">
      <c r="B29" s="32">
        <v>16</v>
      </c>
      <c r="C29" s="42" t="s">
        <v>71</v>
      </c>
      <c r="D29" s="23" t="s">
        <v>93</v>
      </c>
      <c r="E29" s="23">
        <v>0</v>
      </c>
    </row>
    <row r="30" spans="2:5" x14ac:dyDescent="0.3">
      <c r="B30" s="35">
        <v>17</v>
      </c>
      <c r="C30" s="44" t="s">
        <v>72</v>
      </c>
      <c r="D30" s="24" t="s">
        <v>93</v>
      </c>
      <c r="E30" s="24">
        <v>0</v>
      </c>
    </row>
    <row r="31" spans="2:5" x14ac:dyDescent="0.3">
      <c r="B31" s="32">
        <v>18</v>
      </c>
      <c r="C31" s="42" t="s">
        <v>73</v>
      </c>
      <c r="D31" s="23" t="s">
        <v>93</v>
      </c>
      <c r="E31" s="23">
        <v>0</v>
      </c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" priority="1">
      <formula>E7=""</formula>
    </cfRule>
  </conditionalFormatting>
  <conditionalFormatting sqref="D7">
    <cfRule type="expression" dxfId="0" priority="2">
      <formula>D7=""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85" zoomScaleNormal="85" workbookViewId="0">
      <selection activeCell="R24" sqref="R24"/>
    </sheetView>
  </sheetViews>
  <sheetFormatPr baseColWidth="10" defaultRowHeight="14.4" x14ac:dyDescent="0.3"/>
  <cols>
    <col min="3" max="3" width="27.5546875" customWidth="1"/>
    <col min="4" max="4" width="15.109375" customWidth="1"/>
    <col min="6" max="6" width="32" customWidth="1"/>
    <col min="8" max="8" width="25.88671875" customWidth="1"/>
    <col min="9" max="9" width="14" customWidth="1"/>
    <col min="10" max="10" width="16.44140625" customWidth="1"/>
    <col min="11" max="14" width="0" hidden="1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2" spans="1:10" ht="22.2" x14ac:dyDescent="0.45">
      <c r="B2" s="58" t="s">
        <v>16</v>
      </c>
      <c r="C2" s="58"/>
      <c r="D2" s="58"/>
      <c r="E2" s="58"/>
      <c r="F2" s="58"/>
      <c r="G2" s="58"/>
      <c r="H2" s="58"/>
      <c r="I2" s="58"/>
      <c r="J2" s="58"/>
    </row>
    <row r="4" spans="1:10" ht="18" x14ac:dyDescent="0.35">
      <c r="A4" s="7"/>
      <c r="B4" s="8" t="s">
        <v>17</v>
      </c>
      <c r="C4" s="59" t="str">
        <f>+TAPA!B4</f>
        <v>POR_XII_PUNTA ARENAS_PA_NORMAL_2019_6</v>
      </c>
      <c r="D4" s="59"/>
      <c r="E4" s="59"/>
      <c r="F4" s="59"/>
      <c r="G4" s="59"/>
      <c r="H4" s="59"/>
      <c r="I4" s="59"/>
      <c r="J4" s="59"/>
    </row>
    <row r="5" spans="1:10" x14ac:dyDescent="0.3">
      <c r="B5" s="1"/>
      <c r="C5" s="2"/>
      <c r="D5" s="2"/>
      <c r="E5" s="2"/>
      <c r="F5" s="2"/>
      <c r="G5" s="2"/>
      <c r="H5" s="1"/>
      <c r="I5" s="1"/>
      <c r="J5" s="1"/>
    </row>
    <row r="6" spans="1:10" ht="16.2" x14ac:dyDescent="0.35">
      <c r="B6" s="9" t="s">
        <v>18</v>
      </c>
      <c r="C6" s="2"/>
      <c r="D6" s="2"/>
      <c r="E6" s="2"/>
      <c r="F6" s="2"/>
      <c r="G6" s="2"/>
      <c r="H6" s="1"/>
      <c r="I6" s="1"/>
      <c r="J6" s="1"/>
    </row>
    <row r="8" spans="1:10" x14ac:dyDescent="0.3">
      <c r="B8" s="46" t="s">
        <v>2</v>
      </c>
      <c r="C8" s="46"/>
      <c r="D8" s="52" t="str">
        <f>+TAPA!D12</f>
        <v>POR</v>
      </c>
      <c r="E8" s="52"/>
      <c r="G8" s="46" t="s">
        <v>3</v>
      </c>
      <c r="H8" s="46"/>
      <c r="I8" s="50" t="str">
        <f>+TAPA!I12</f>
        <v>NORMAL</v>
      </c>
      <c r="J8" s="51"/>
    </row>
    <row r="9" spans="1:10" x14ac:dyDescent="0.3">
      <c r="B9" s="46" t="s">
        <v>5</v>
      </c>
      <c r="C9" s="46"/>
      <c r="D9" s="52" t="str">
        <f>+TAPA!D13</f>
        <v>XII</v>
      </c>
      <c r="E9" s="52"/>
      <c r="G9" s="46" t="s">
        <v>19</v>
      </c>
      <c r="H9" s="46"/>
      <c r="I9" s="60"/>
      <c r="J9" s="61"/>
    </row>
    <row r="10" spans="1:10" x14ac:dyDescent="0.3">
      <c r="B10" s="46" t="s">
        <v>8</v>
      </c>
      <c r="C10" s="46"/>
      <c r="D10" s="52" t="str">
        <f>+TAPA!D14</f>
        <v>PUNTA ARENAS</v>
      </c>
      <c r="E10" s="52"/>
      <c r="G10" s="46" t="s">
        <v>20</v>
      </c>
      <c r="H10" s="46"/>
      <c r="I10" s="62" t="s">
        <v>21</v>
      </c>
      <c r="J10" s="63"/>
    </row>
    <row r="11" spans="1:10" x14ac:dyDescent="0.3">
      <c r="B11" s="46" t="s">
        <v>10</v>
      </c>
      <c r="C11" s="46"/>
      <c r="D11" s="52" t="str">
        <f>+TAPA!D15</f>
        <v>PA</v>
      </c>
      <c r="E11" s="52"/>
      <c r="G11" s="46" t="s">
        <v>7</v>
      </c>
      <c r="H11" s="46"/>
      <c r="I11" s="64">
        <f>+TAPA!I13</f>
        <v>6</v>
      </c>
      <c r="J11" s="65"/>
    </row>
    <row r="13" spans="1:10" x14ac:dyDescent="0.3">
      <c r="B13" s="46" t="s">
        <v>12</v>
      </c>
      <c r="C13" s="46"/>
      <c r="D13" s="10">
        <f>+TAPA!D17</f>
        <v>43666</v>
      </c>
      <c r="E13" s="11"/>
      <c r="F13" s="11"/>
      <c r="I13" s="1"/>
      <c r="J13" s="1"/>
    </row>
    <row r="14" spans="1:10" x14ac:dyDescent="0.3">
      <c r="B14" s="46" t="s">
        <v>14</v>
      </c>
      <c r="C14" s="46"/>
      <c r="D14" s="10">
        <f>+TAPA!D18</f>
        <v>43666</v>
      </c>
      <c r="E14" s="11"/>
      <c r="F14" s="11"/>
      <c r="G14" s="11"/>
      <c r="H14" s="11"/>
      <c r="I14" s="1"/>
      <c r="J14" s="1"/>
    </row>
    <row r="15" spans="1:10" x14ac:dyDescent="0.3">
      <c r="B15" s="1"/>
      <c r="C15" s="1"/>
      <c r="D15" s="1"/>
      <c r="E15" s="2"/>
      <c r="F15" s="1"/>
      <c r="G15" s="1"/>
      <c r="H15" s="1"/>
      <c r="I15" s="1"/>
      <c r="J15" s="1"/>
    </row>
    <row r="16" spans="1:10" ht="16.2" x14ac:dyDescent="0.35">
      <c r="B16" s="9" t="s">
        <v>22</v>
      </c>
      <c r="C16" s="2"/>
      <c r="D16" s="2"/>
      <c r="E16" s="2"/>
      <c r="F16" s="2"/>
      <c r="G16" s="1"/>
      <c r="H16" s="1"/>
      <c r="I16" s="1"/>
      <c r="J16" s="1"/>
    </row>
    <row r="17" spans="2:14" x14ac:dyDescent="0.3">
      <c r="B17" s="1"/>
      <c r="C17" s="2"/>
      <c r="D17" s="2"/>
      <c r="E17" s="2"/>
      <c r="F17" s="2"/>
      <c r="G17" s="2"/>
      <c r="H17" s="1"/>
      <c r="I17" s="1"/>
      <c r="J17" s="1"/>
    </row>
    <row r="18" spans="2:14" x14ac:dyDescent="0.3">
      <c r="B18" s="66" t="s">
        <v>23</v>
      </c>
      <c r="C18" s="67"/>
      <c r="D18" s="68" t="s">
        <v>24</v>
      </c>
      <c r="E18" s="69"/>
      <c r="F18" s="69"/>
      <c r="G18" s="70"/>
      <c r="H18" s="1"/>
      <c r="I18" s="4" t="s">
        <v>25</v>
      </c>
      <c r="J18" s="12" t="s">
        <v>26</v>
      </c>
    </row>
    <row r="19" spans="2:14" x14ac:dyDescent="0.3">
      <c r="B19" s="66" t="s">
        <v>27</v>
      </c>
      <c r="C19" s="67"/>
      <c r="D19" s="68">
        <v>400013</v>
      </c>
      <c r="E19" s="69"/>
      <c r="F19" s="69"/>
      <c r="G19" s="70"/>
      <c r="H19" s="1"/>
      <c r="J19" s="13"/>
    </row>
    <row r="20" spans="2:14" x14ac:dyDescent="0.3">
      <c r="B20" s="66" t="s">
        <v>28</v>
      </c>
      <c r="C20" s="67"/>
      <c r="D20" s="68" t="s">
        <v>29</v>
      </c>
      <c r="E20" s="69"/>
      <c r="F20" s="69"/>
      <c r="G20" s="70"/>
      <c r="H20" s="1"/>
      <c r="I20" s="4" t="s">
        <v>25</v>
      </c>
      <c r="J20" s="12" t="s">
        <v>30</v>
      </c>
    </row>
    <row r="21" spans="2:14" x14ac:dyDescent="0.3">
      <c r="B21" s="66" t="s">
        <v>31</v>
      </c>
      <c r="C21" s="67"/>
      <c r="D21" s="68"/>
      <c r="E21" s="69"/>
      <c r="F21" s="69"/>
      <c r="G21" s="70"/>
      <c r="H21" s="1"/>
      <c r="I21" s="4" t="s">
        <v>25</v>
      </c>
      <c r="J21" s="12"/>
    </row>
    <row r="22" spans="2:14" x14ac:dyDescent="0.3">
      <c r="D22" s="13"/>
      <c r="E22" s="13"/>
      <c r="F22" s="13"/>
      <c r="G22" s="13"/>
      <c r="J22" s="13"/>
    </row>
    <row r="23" spans="2:14" ht="16.2" x14ac:dyDescent="0.35">
      <c r="B23" s="9" t="s">
        <v>32</v>
      </c>
      <c r="D23" s="13"/>
      <c r="E23" s="13"/>
      <c r="F23" s="13"/>
      <c r="G23" s="13"/>
      <c r="L23" s="14"/>
    </row>
    <row r="24" spans="2:14" x14ac:dyDescent="0.3">
      <c r="D24" s="13"/>
      <c r="E24" s="13"/>
      <c r="F24" s="13"/>
      <c r="G24" s="13"/>
    </row>
    <row r="25" spans="2:14" x14ac:dyDescent="0.3">
      <c r="B25" s="46" t="s">
        <v>33</v>
      </c>
      <c r="C25" s="46"/>
      <c r="D25" s="12">
        <v>84</v>
      </c>
      <c r="E25" s="13"/>
      <c r="F25" s="13"/>
      <c r="G25" s="13"/>
      <c r="I25" s="1"/>
      <c r="J25" s="1"/>
    </row>
    <row r="26" spans="2:14" x14ac:dyDescent="0.3">
      <c r="B26" s="46" t="s">
        <v>34</v>
      </c>
      <c r="C26" s="46"/>
      <c r="D26" s="12">
        <v>84</v>
      </c>
      <c r="E26" s="15"/>
      <c r="F26" s="15"/>
      <c r="G26" s="15"/>
      <c r="H26" s="1"/>
      <c r="I26" s="1"/>
      <c r="J26" s="1"/>
      <c r="M26" s="16"/>
    </row>
    <row r="27" spans="2:14" x14ac:dyDescent="0.3">
      <c r="B27" s="46" t="s">
        <v>35</v>
      </c>
      <c r="C27" s="46"/>
      <c r="D27" s="12">
        <v>7</v>
      </c>
      <c r="E27" s="15"/>
      <c r="F27" s="15"/>
      <c r="G27" s="15"/>
      <c r="H27" s="1"/>
      <c r="I27" s="1"/>
      <c r="J27" s="1"/>
      <c r="M27" s="17"/>
    </row>
    <row r="28" spans="2:14" x14ac:dyDescent="0.3">
      <c r="B28" s="1"/>
      <c r="C28" s="2"/>
      <c r="D28" s="15"/>
      <c r="E28" s="15"/>
      <c r="F28" s="15"/>
      <c r="G28" s="15"/>
      <c r="H28" s="1"/>
      <c r="I28" s="1"/>
      <c r="J28" s="1"/>
    </row>
    <row r="29" spans="2:14" ht="16.2" x14ac:dyDescent="0.35">
      <c r="B29" s="9" t="s">
        <v>36</v>
      </c>
      <c r="C29" s="2"/>
      <c r="D29" s="2"/>
      <c r="E29" s="2"/>
      <c r="F29" s="2"/>
      <c r="G29" s="2"/>
      <c r="H29" s="1"/>
      <c r="I29" s="1"/>
      <c r="J29" s="1"/>
    </row>
    <row r="30" spans="2:14" x14ac:dyDescent="0.3">
      <c r="B30" s="1"/>
      <c r="C30" s="2"/>
      <c r="D30" s="2"/>
      <c r="E30" s="2"/>
      <c r="F30" s="2"/>
      <c r="G30" s="2"/>
      <c r="H30" s="1"/>
      <c r="I30" s="1"/>
      <c r="J30" s="1"/>
    </row>
    <row r="31" spans="2:14" x14ac:dyDescent="0.3">
      <c r="B31" s="18" t="s">
        <v>37</v>
      </c>
      <c r="C31" s="18" t="s">
        <v>38</v>
      </c>
      <c r="D31" s="18" t="s">
        <v>39</v>
      </c>
      <c r="E31" s="71" t="s">
        <v>40</v>
      </c>
      <c r="F31" s="71"/>
      <c r="G31" s="71" t="s">
        <v>41</v>
      </c>
      <c r="H31" s="72"/>
      <c r="I31" s="18" t="s">
        <v>42</v>
      </c>
      <c r="J31" s="18" t="s">
        <v>43</v>
      </c>
      <c r="M31" t="s">
        <v>44</v>
      </c>
    </row>
    <row r="32" spans="2:14" x14ac:dyDescent="0.3">
      <c r="B32" s="40">
        <v>1</v>
      </c>
      <c r="C32" s="40" t="s">
        <v>45</v>
      </c>
      <c r="D32" s="28">
        <v>16.440000000000001</v>
      </c>
      <c r="E32" s="57" t="s">
        <v>85</v>
      </c>
      <c r="F32" s="57"/>
      <c r="G32" s="57" t="s">
        <v>87</v>
      </c>
      <c r="H32" s="55"/>
      <c r="I32" s="40" t="s">
        <v>46</v>
      </c>
      <c r="J32" s="40">
        <v>8</v>
      </c>
      <c r="L32" s="25">
        <f t="shared" ref="L32:L36" si="0">D32</f>
        <v>16.440000000000001</v>
      </c>
      <c r="M32" s="26">
        <v>17.12</v>
      </c>
      <c r="N32" s="27">
        <f t="shared" ref="N32:N36" si="1">+L32-M32</f>
        <v>-0.67999999999999972</v>
      </c>
    </row>
    <row r="33" spans="2:14" x14ac:dyDescent="0.3">
      <c r="B33" s="40">
        <v>1</v>
      </c>
      <c r="C33" s="40" t="s">
        <v>86</v>
      </c>
      <c r="D33" s="28">
        <v>15.66</v>
      </c>
      <c r="E33" s="57" t="s">
        <v>87</v>
      </c>
      <c r="F33" s="55"/>
      <c r="G33" s="57" t="s">
        <v>85</v>
      </c>
      <c r="H33" s="57"/>
      <c r="I33" s="40" t="s">
        <v>46</v>
      </c>
      <c r="J33" s="40">
        <v>8</v>
      </c>
      <c r="L33" s="25">
        <f t="shared" si="0"/>
        <v>15.66</v>
      </c>
      <c r="M33" s="26">
        <v>17.149999999999999</v>
      </c>
      <c r="N33" s="27">
        <f t="shared" si="1"/>
        <v>-1.4899999999999984</v>
      </c>
    </row>
    <row r="34" spans="2:14" x14ac:dyDescent="0.3">
      <c r="B34" s="40">
        <v>5</v>
      </c>
      <c r="C34" s="40" t="s">
        <v>86</v>
      </c>
      <c r="D34" s="28">
        <v>16.41</v>
      </c>
      <c r="E34" s="55" t="s">
        <v>88</v>
      </c>
      <c r="F34" s="56"/>
      <c r="G34" s="55" t="s">
        <v>89</v>
      </c>
      <c r="H34" s="56"/>
      <c r="I34" s="40" t="s">
        <v>46</v>
      </c>
      <c r="J34" s="40">
        <v>40</v>
      </c>
      <c r="L34" s="25">
        <f t="shared" si="0"/>
        <v>16.41</v>
      </c>
      <c r="M34" s="26">
        <v>15.6</v>
      </c>
      <c r="N34" s="27">
        <f t="shared" si="1"/>
        <v>0.8100000000000005</v>
      </c>
    </row>
    <row r="35" spans="2:14" x14ac:dyDescent="0.3">
      <c r="B35" s="40">
        <v>9</v>
      </c>
      <c r="C35" s="40" t="s">
        <v>45</v>
      </c>
      <c r="D35" s="28">
        <v>14.42</v>
      </c>
      <c r="E35" s="55" t="s">
        <v>83</v>
      </c>
      <c r="F35" s="56"/>
      <c r="G35" s="55" t="s">
        <v>87</v>
      </c>
      <c r="H35" s="56"/>
      <c r="I35" s="40" t="s">
        <v>46</v>
      </c>
      <c r="J35" s="40">
        <v>42</v>
      </c>
      <c r="L35" s="25">
        <f t="shared" si="0"/>
        <v>14.42</v>
      </c>
      <c r="M35" s="26">
        <v>15.09</v>
      </c>
      <c r="N35" s="29">
        <f t="shared" si="1"/>
        <v>-0.66999999999999993</v>
      </c>
    </row>
    <row r="36" spans="2:14" x14ac:dyDescent="0.3">
      <c r="B36" s="40">
        <v>9</v>
      </c>
      <c r="C36" s="40" t="s">
        <v>86</v>
      </c>
      <c r="D36" s="28">
        <v>14.16</v>
      </c>
      <c r="E36" s="55" t="s">
        <v>87</v>
      </c>
      <c r="F36" s="56"/>
      <c r="G36" s="55" t="s">
        <v>83</v>
      </c>
      <c r="H36" s="56"/>
      <c r="I36" s="40" t="s">
        <v>46</v>
      </c>
      <c r="J36" s="40">
        <v>42</v>
      </c>
      <c r="L36" s="25">
        <f t="shared" si="0"/>
        <v>14.16</v>
      </c>
      <c r="M36" s="26">
        <v>14.22</v>
      </c>
      <c r="N36" s="27">
        <f t="shared" si="1"/>
        <v>-6.0000000000000497E-2</v>
      </c>
    </row>
    <row r="37" spans="2:14" x14ac:dyDescent="0.3">
      <c r="B37" s="40">
        <v>6</v>
      </c>
      <c r="C37" s="40" t="s">
        <v>45</v>
      </c>
      <c r="D37" s="28">
        <v>14.25</v>
      </c>
      <c r="E37" s="57" t="s">
        <v>85</v>
      </c>
      <c r="F37" s="57"/>
      <c r="G37" s="55" t="s">
        <v>87</v>
      </c>
      <c r="H37" s="56"/>
      <c r="I37" s="40" t="s">
        <v>46</v>
      </c>
      <c r="J37" s="40">
        <v>12</v>
      </c>
    </row>
    <row r="38" spans="2:14" x14ac:dyDescent="0.3">
      <c r="B38" s="40">
        <v>6</v>
      </c>
      <c r="C38" s="40" t="s">
        <v>86</v>
      </c>
      <c r="D38" s="28">
        <v>13.39</v>
      </c>
      <c r="E38" s="57" t="s">
        <v>87</v>
      </c>
      <c r="F38" s="55"/>
      <c r="G38" s="57" t="s">
        <v>85</v>
      </c>
      <c r="H38" s="57"/>
      <c r="I38" s="40" t="s">
        <v>46</v>
      </c>
      <c r="J38" s="40">
        <v>12</v>
      </c>
    </row>
    <row r="39" spans="2:14" x14ac:dyDescent="0.3">
      <c r="B39" s="40" t="s">
        <v>90</v>
      </c>
      <c r="C39" s="40" t="s">
        <v>45</v>
      </c>
      <c r="D39" s="28">
        <v>14.25</v>
      </c>
      <c r="E39" s="57" t="s">
        <v>85</v>
      </c>
      <c r="F39" s="57"/>
      <c r="G39" s="55" t="s">
        <v>87</v>
      </c>
      <c r="H39" s="56"/>
      <c r="I39" s="40" t="s">
        <v>46</v>
      </c>
      <c r="J39" s="40">
        <v>19</v>
      </c>
    </row>
    <row r="40" spans="2:14" x14ac:dyDescent="0.3">
      <c r="B40" s="40" t="s">
        <v>90</v>
      </c>
      <c r="C40" s="40" t="s">
        <v>86</v>
      </c>
      <c r="D40" s="28">
        <v>13.4</v>
      </c>
      <c r="E40" s="55" t="s">
        <v>87</v>
      </c>
      <c r="F40" s="56"/>
      <c r="G40" s="55" t="s">
        <v>91</v>
      </c>
      <c r="H40" s="56"/>
      <c r="I40" s="40" t="s">
        <v>46</v>
      </c>
      <c r="J40" s="40">
        <v>19</v>
      </c>
    </row>
    <row r="41" spans="2:14" x14ac:dyDescent="0.3">
      <c r="B41" s="40">
        <v>8</v>
      </c>
      <c r="C41" s="40" t="s">
        <v>45</v>
      </c>
      <c r="D41" s="28">
        <v>15.09</v>
      </c>
      <c r="E41" s="57" t="s">
        <v>85</v>
      </c>
      <c r="F41" s="57"/>
      <c r="G41" s="55" t="s">
        <v>87</v>
      </c>
      <c r="H41" s="56"/>
      <c r="I41" s="40" t="s">
        <v>46</v>
      </c>
      <c r="J41" s="40">
        <v>14</v>
      </c>
    </row>
    <row r="42" spans="2:14" x14ac:dyDescent="0.3">
      <c r="B42" s="40">
        <v>8</v>
      </c>
      <c r="C42" s="40" t="s">
        <v>86</v>
      </c>
      <c r="D42" s="28">
        <v>14.46</v>
      </c>
      <c r="E42" s="55" t="s">
        <v>87</v>
      </c>
      <c r="F42" s="56"/>
      <c r="G42" s="57" t="s">
        <v>85</v>
      </c>
      <c r="H42" s="57"/>
      <c r="I42" s="40" t="s">
        <v>46</v>
      </c>
      <c r="J42" s="40">
        <v>14</v>
      </c>
    </row>
  </sheetData>
  <mergeCells count="55">
    <mergeCell ref="E36:F36"/>
    <mergeCell ref="G36:H36"/>
    <mergeCell ref="E35:F35"/>
    <mergeCell ref="G35:H35"/>
    <mergeCell ref="E34:F34"/>
    <mergeCell ref="G34:H34"/>
    <mergeCell ref="E33:F33"/>
    <mergeCell ref="G33:H33"/>
    <mergeCell ref="E32:F32"/>
    <mergeCell ref="G32:H32"/>
    <mergeCell ref="B26:C26"/>
    <mergeCell ref="B27:C27"/>
    <mergeCell ref="E31:F31"/>
    <mergeCell ref="G31:H31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</mergeCells>
  <dataValidations count="2">
    <dataValidation allowBlank="1" showInputMessage="1" showErrorMessage="1" prompt="Origen y Destino como LOCALIDAD" sqref="E31:F31 H32:H33 F32:F33 H37:H38 E41:H42 F37:F39 G32:G40 E32:E40"/>
    <dataValidation allowBlank="1" showInputMessage="1" showErrorMessage="1" prompt="Nombre de fantasía del servicio" sqref="J31:J42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opLeftCell="A4" zoomScale="85" zoomScaleNormal="85" workbookViewId="0">
      <selection activeCell="L36" sqref="L36"/>
    </sheetView>
  </sheetViews>
  <sheetFormatPr baseColWidth="10" defaultRowHeight="14.4" x14ac:dyDescent="0.3"/>
  <cols>
    <col min="4" max="4" width="15.33203125" customWidth="1"/>
    <col min="5" max="5" width="14.88671875" customWidth="1"/>
    <col min="6" max="6" width="15.109375" customWidth="1"/>
  </cols>
  <sheetData>
    <row r="2" spans="2:9" ht="22.2" x14ac:dyDescent="0.3">
      <c r="B2" s="73" t="str">
        <f>"PROGRAMA DE OPERACIÓN DEL SERVICIO ("&amp;B7&amp;" - "&amp;C7&amp;")"</f>
        <v>PROGRAMA DE OPERACIÓN DEL SERVICIO (1 - IDA)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1</v>
      </c>
      <c r="C7" s="22" t="s">
        <v>47</v>
      </c>
      <c r="D7" s="22" t="s">
        <v>85</v>
      </c>
      <c r="E7" s="22" t="s">
        <v>87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41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42" t="s">
        <v>69</v>
      </c>
      <c r="D27" s="43" t="s">
        <v>92</v>
      </c>
      <c r="E27" s="43">
        <v>0</v>
      </c>
    </row>
    <row r="28" spans="2:5" x14ac:dyDescent="0.3">
      <c r="B28" s="35">
        <v>15</v>
      </c>
      <c r="C28" s="44" t="s">
        <v>70</v>
      </c>
      <c r="D28" s="45" t="s">
        <v>93</v>
      </c>
      <c r="E28" s="45">
        <v>0</v>
      </c>
    </row>
    <row r="29" spans="2:5" x14ac:dyDescent="0.3">
      <c r="B29" s="32">
        <v>16</v>
      </c>
      <c r="C29" s="42" t="s">
        <v>71</v>
      </c>
      <c r="D29" s="43"/>
      <c r="E29" s="43"/>
    </row>
    <row r="30" spans="2:5" x14ac:dyDescent="0.3">
      <c r="B30" s="35">
        <v>17</v>
      </c>
      <c r="C30" s="44" t="s">
        <v>72</v>
      </c>
      <c r="D30" s="45" t="s">
        <v>93</v>
      </c>
      <c r="E30" s="45">
        <v>0</v>
      </c>
    </row>
    <row r="31" spans="2:5" x14ac:dyDescent="0.3">
      <c r="B31" s="32">
        <v>18</v>
      </c>
      <c r="C31" s="42" t="s">
        <v>73</v>
      </c>
      <c r="D31" s="43"/>
      <c r="E31" s="43"/>
    </row>
    <row r="32" spans="2:5" x14ac:dyDescent="0.3">
      <c r="B32" s="35">
        <v>19</v>
      </c>
      <c r="C32" s="44" t="s">
        <v>74</v>
      </c>
      <c r="D32" s="45" t="s">
        <v>93</v>
      </c>
      <c r="E32" s="45">
        <v>0</v>
      </c>
    </row>
    <row r="33" spans="2:11" x14ac:dyDescent="0.3">
      <c r="B33" s="32">
        <v>20</v>
      </c>
      <c r="C33" s="33" t="s">
        <v>75</v>
      </c>
      <c r="D33" s="23"/>
      <c r="E33" s="23"/>
    </row>
    <row r="34" spans="2:11" ht="15.6" x14ac:dyDescent="0.3">
      <c r="B34" s="35">
        <v>21</v>
      </c>
      <c r="C34" s="36" t="s">
        <v>76</v>
      </c>
      <c r="D34" s="24"/>
      <c r="E34" s="37"/>
      <c r="K34" t="s">
        <v>94</v>
      </c>
    </row>
    <row r="35" spans="2:11" ht="15.6" x14ac:dyDescent="0.3">
      <c r="B35" s="32">
        <v>22</v>
      </c>
      <c r="C35" s="33" t="s">
        <v>77</v>
      </c>
      <c r="D35" s="23"/>
      <c r="E35" s="34"/>
    </row>
    <row r="36" spans="2:11" ht="15.6" x14ac:dyDescent="0.3">
      <c r="B36" s="35">
        <v>23</v>
      </c>
      <c r="C36" s="36" t="s">
        <v>78</v>
      </c>
      <c r="D36" s="24"/>
      <c r="E36" s="37"/>
    </row>
    <row r="37" spans="2:11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21" priority="1">
      <formula>E7=""</formula>
    </cfRule>
  </conditionalFormatting>
  <conditionalFormatting sqref="D7">
    <cfRule type="expression" dxfId="20" priority="2">
      <formula>D7=""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4" zoomScale="85" zoomScaleNormal="85" workbookViewId="0">
      <selection activeCell="E47" sqref="E47"/>
    </sheetView>
  </sheetViews>
  <sheetFormatPr baseColWidth="10" defaultRowHeight="14.4" x14ac:dyDescent="0.3"/>
  <cols>
    <col min="4" max="4" width="15" customWidth="1"/>
    <col min="5" max="5" width="12.44140625" customWidth="1"/>
    <col min="6" max="6" width="21.33203125" customWidth="1"/>
  </cols>
  <sheetData>
    <row r="2" spans="2:9" ht="22.2" x14ac:dyDescent="0.3">
      <c r="B2" s="73" t="str">
        <f>"PROGRAMA DE OPERACIÓN DEL SERVICIO ("&amp;B7&amp;" - "&amp;C7&amp;")"</f>
        <v>PROGRAMA DE OPERACIÓN DEL SERVICIO (1 - REGRESO)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1</v>
      </c>
      <c r="C7" s="22" t="s">
        <v>84</v>
      </c>
      <c r="D7" s="22" t="s">
        <v>87</v>
      </c>
      <c r="E7" s="22" t="s">
        <v>85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42" t="s">
        <v>67</v>
      </c>
      <c r="D25" s="43"/>
      <c r="E25" s="23"/>
    </row>
    <row r="26" spans="2:5" x14ac:dyDescent="0.3">
      <c r="B26" s="35">
        <v>13</v>
      </c>
      <c r="C26" s="44" t="s">
        <v>68</v>
      </c>
      <c r="D26" s="45"/>
      <c r="E26" s="24"/>
    </row>
    <row r="27" spans="2:5" x14ac:dyDescent="0.3">
      <c r="B27" s="32">
        <v>14</v>
      </c>
      <c r="C27" s="42" t="s">
        <v>69</v>
      </c>
      <c r="D27" s="43" t="s">
        <v>92</v>
      </c>
      <c r="E27" s="23">
        <v>0</v>
      </c>
    </row>
    <row r="28" spans="2:5" x14ac:dyDescent="0.3">
      <c r="B28" s="35">
        <v>15</v>
      </c>
      <c r="C28" s="44" t="s">
        <v>70</v>
      </c>
      <c r="D28" s="45"/>
      <c r="E28" s="24"/>
    </row>
    <row r="29" spans="2:5" x14ac:dyDescent="0.3">
      <c r="B29" s="32">
        <v>16</v>
      </c>
      <c r="C29" s="42" t="s">
        <v>71</v>
      </c>
      <c r="D29" s="43"/>
      <c r="E29" s="23"/>
    </row>
    <row r="30" spans="2:5" x14ac:dyDescent="0.3">
      <c r="B30" s="35">
        <v>17</v>
      </c>
      <c r="C30" s="44" t="s">
        <v>72</v>
      </c>
      <c r="D30" s="45"/>
      <c r="E30" s="24"/>
    </row>
    <row r="31" spans="2:5" x14ac:dyDescent="0.3">
      <c r="B31" s="32">
        <v>18</v>
      </c>
      <c r="C31" s="42" t="s">
        <v>73</v>
      </c>
      <c r="D31" s="43" t="s">
        <v>93</v>
      </c>
      <c r="E31" s="23">
        <v>0</v>
      </c>
    </row>
    <row r="32" spans="2:5" x14ac:dyDescent="0.3">
      <c r="B32" s="35">
        <v>19</v>
      </c>
      <c r="C32" s="44" t="s">
        <v>74</v>
      </c>
      <c r="D32" s="45"/>
      <c r="E32" s="24"/>
    </row>
    <row r="33" spans="2:5" x14ac:dyDescent="0.3">
      <c r="B33" s="32">
        <v>20</v>
      </c>
      <c r="C33" s="42" t="s">
        <v>75</v>
      </c>
      <c r="D33" s="43" t="s">
        <v>93</v>
      </c>
      <c r="E33" s="23">
        <v>0</v>
      </c>
    </row>
    <row r="34" spans="2:5" ht="15.6" x14ac:dyDescent="0.3">
      <c r="B34" s="35">
        <v>21</v>
      </c>
      <c r="C34" s="44" t="s">
        <v>76</v>
      </c>
      <c r="D34" s="45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9" priority="1">
      <formula>E7=""</formula>
    </cfRule>
  </conditionalFormatting>
  <conditionalFormatting sqref="D7">
    <cfRule type="expression" dxfId="18" priority="2">
      <formula>D7=""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J30" sqref="J30"/>
    </sheetView>
  </sheetViews>
  <sheetFormatPr baseColWidth="10" defaultRowHeight="14.4" x14ac:dyDescent="0.3"/>
  <cols>
    <col min="5" max="5" width="19.44140625" bestFit="1" customWidth="1"/>
    <col min="6" max="6" width="13.6640625" bestFit="1" customWidth="1"/>
  </cols>
  <sheetData>
    <row r="2" spans="2:9" ht="22.2" x14ac:dyDescent="0.3">
      <c r="B2" s="73" t="str">
        <f>"PROGRAMA DE OPERACIÓN DEL SERVICIO ("&amp;B7&amp;" - "&amp;C7&amp;")"</f>
        <v>PROGRAMA DE OPERACIÓN DEL SERVICIO (5 - REGRESO)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f>+'[1]Operador PA'!B41</f>
        <v>5</v>
      </c>
      <c r="C7" s="22" t="s">
        <v>84</v>
      </c>
      <c r="D7" s="22" t="str">
        <f>+'[1]Operador PA'!E41</f>
        <v>Zona Franca</v>
      </c>
      <c r="E7" s="22" t="str">
        <f>+'[1]Operador PA'!G41</f>
        <v>Villa Mirador al Estrecho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44" t="s">
        <v>68</v>
      </c>
      <c r="D26" s="24"/>
      <c r="E26" s="45"/>
    </row>
    <row r="27" spans="2:5" x14ac:dyDescent="0.3">
      <c r="B27" s="32">
        <v>14</v>
      </c>
      <c r="C27" s="42" t="s">
        <v>69</v>
      </c>
      <c r="D27" s="23" t="s">
        <v>92</v>
      </c>
      <c r="E27" s="43">
        <v>0</v>
      </c>
    </row>
    <row r="28" spans="2:5" x14ac:dyDescent="0.3">
      <c r="B28" s="35">
        <v>15</v>
      </c>
      <c r="C28" s="44" t="s">
        <v>70</v>
      </c>
      <c r="D28" s="24"/>
      <c r="E28" s="45"/>
    </row>
    <row r="29" spans="2:5" x14ac:dyDescent="0.3">
      <c r="B29" s="32">
        <v>16</v>
      </c>
      <c r="C29" s="42" t="s">
        <v>71</v>
      </c>
      <c r="D29" s="23"/>
      <c r="E29" s="43"/>
    </row>
    <row r="30" spans="2:5" x14ac:dyDescent="0.3">
      <c r="B30" s="35">
        <v>17</v>
      </c>
      <c r="C30" s="44" t="s">
        <v>72</v>
      </c>
      <c r="D30" s="24"/>
      <c r="E30" s="45"/>
    </row>
    <row r="31" spans="2:5" x14ac:dyDescent="0.3">
      <c r="B31" s="32">
        <v>18</v>
      </c>
      <c r="C31" s="42" t="s">
        <v>73</v>
      </c>
      <c r="D31" s="23" t="s">
        <v>93</v>
      </c>
      <c r="E31" s="43">
        <v>0</v>
      </c>
    </row>
    <row r="32" spans="2:5" x14ac:dyDescent="0.3">
      <c r="B32" s="35">
        <v>19</v>
      </c>
      <c r="C32" s="44" t="s">
        <v>74</v>
      </c>
      <c r="D32" s="24"/>
      <c r="E32" s="45"/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7" priority="1">
      <formula>E7=""</formula>
    </cfRule>
  </conditionalFormatting>
  <conditionalFormatting sqref="D7">
    <cfRule type="expression" dxfId="16" priority="2">
      <formula>D7=""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K32" sqref="K32"/>
    </sheetView>
  </sheetViews>
  <sheetFormatPr baseColWidth="10" defaultRowHeight="14.4" x14ac:dyDescent="0.3"/>
  <cols>
    <col min="4" max="4" width="14.44140625" customWidth="1"/>
    <col min="6" max="6" width="13.6640625" bestFit="1" customWidth="1"/>
  </cols>
  <sheetData>
    <row r="2" spans="2:9" ht="22.2" x14ac:dyDescent="0.3">
      <c r="B2" s="73" t="str">
        <f>"PROGRAMA DE OPERACIÓN DEL SERVICIO ("&amp;B7&amp;" - "&amp;C7&amp;")"</f>
        <v>PROGRAMA DE OPERACIÓN DEL SERVICIO (6 - IDA)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6</v>
      </c>
      <c r="C7" s="22" t="s">
        <v>47</v>
      </c>
      <c r="D7" s="22" t="s">
        <v>85</v>
      </c>
      <c r="E7" s="22" t="s">
        <v>87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33" t="s">
        <v>69</v>
      </c>
      <c r="D27" s="23"/>
      <c r="E27" s="23"/>
    </row>
    <row r="28" spans="2:5" x14ac:dyDescent="0.3">
      <c r="B28" s="35">
        <v>15</v>
      </c>
      <c r="C28" s="44" t="s">
        <v>70</v>
      </c>
      <c r="D28" s="24" t="s">
        <v>93</v>
      </c>
      <c r="E28" s="24">
        <v>0</v>
      </c>
    </row>
    <row r="29" spans="2:5" x14ac:dyDescent="0.3">
      <c r="B29" s="32">
        <v>16</v>
      </c>
      <c r="C29" s="42" t="s">
        <v>71</v>
      </c>
      <c r="D29" s="23" t="s">
        <v>93</v>
      </c>
      <c r="E29" s="23">
        <v>0</v>
      </c>
    </row>
    <row r="30" spans="2:5" x14ac:dyDescent="0.3">
      <c r="B30" s="35">
        <v>17</v>
      </c>
      <c r="C30" s="44" t="s">
        <v>72</v>
      </c>
      <c r="D30" s="24"/>
      <c r="E30" s="24"/>
    </row>
    <row r="31" spans="2:5" x14ac:dyDescent="0.3">
      <c r="B31" s="32">
        <v>18</v>
      </c>
      <c r="C31" s="42" t="s">
        <v>73</v>
      </c>
      <c r="D31" s="23"/>
      <c r="E31" s="23"/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/>
      <c r="E33" s="23"/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5" priority="1">
      <formula>E7=""</formula>
    </cfRule>
  </conditionalFormatting>
  <conditionalFormatting sqref="D7">
    <cfRule type="expression" dxfId="14" priority="2">
      <formula>D7=""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0" zoomScaleNormal="80" workbookViewId="0">
      <selection activeCell="Q25" sqref="Q25"/>
    </sheetView>
  </sheetViews>
  <sheetFormatPr baseColWidth="10" defaultRowHeight="14.4" x14ac:dyDescent="0.3"/>
  <cols>
    <col min="3" max="3" width="15.88671875" customWidth="1"/>
    <col min="4" max="4" width="13.33203125" bestFit="1" customWidth="1"/>
    <col min="5" max="5" width="16.88671875" bestFit="1" customWidth="1"/>
    <col min="6" max="6" width="21.6640625" customWidth="1"/>
  </cols>
  <sheetData>
    <row r="2" spans="2:9" ht="22.2" x14ac:dyDescent="0.3">
      <c r="B2" s="73" t="str">
        <f>"PROGRAMA DE OPERACIÓN DEL SERVICIO ("&amp;B7&amp;" - "&amp;C7&amp;")"</f>
        <v>PROGRAMA DE OPERACIÓN DEL SERVICIO (6 - REGRESO)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ht="28.8" x14ac:dyDescent="0.3">
      <c r="B7" s="22">
        <v>6</v>
      </c>
      <c r="C7" s="22" t="s">
        <v>84</v>
      </c>
      <c r="D7" s="22" t="s">
        <v>87</v>
      </c>
      <c r="E7" s="22" t="s">
        <v>85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44" t="s">
        <v>68</v>
      </c>
      <c r="D26" s="24"/>
      <c r="E26" s="24"/>
    </row>
    <row r="27" spans="2:5" x14ac:dyDescent="0.3">
      <c r="B27" s="32">
        <v>14</v>
      </c>
      <c r="C27" s="42" t="s">
        <v>69</v>
      </c>
      <c r="D27" s="23" t="s">
        <v>92</v>
      </c>
      <c r="E27" s="23">
        <v>0</v>
      </c>
    </row>
    <row r="28" spans="2:5" x14ac:dyDescent="0.3">
      <c r="B28" s="35">
        <v>15</v>
      </c>
      <c r="C28" s="44" t="s">
        <v>70</v>
      </c>
      <c r="D28" s="24" t="s">
        <v>93</v>
      </c>
      <c r="E28" s="24">
        <v>0</v>
      </c>
    </row>
    <row r="29" spans="2:5" x14ac:dyDescent="0.3">
      <c r="B29" s="32">
        <v>16</v>
      </c>
      <c r="C29" s="42" t="s">
        <v>71</v>
      </c>
      <c r="D29" s="23" t="s">
        <v>93</v>
      </c>
      <c r="E29" s="23">
        <v>0</v>
      </c>
    </row>
    <row r="30" spans="2:5" x14ac:dyDescent="0.3">
      <c r="B30" s="35">
        <v>17</v>
      </c>
      <c r="C30" s="44" t="s">
        <v>72</v>
      </c>
      <c r="D30" s="24"/>
      <c r="E30" s="24"/>
    </row>
    <row r="31" spans="2:5" x14ac:dyDescent="0.3">
      <c r="B31" s="32">
        <v>18</v>
      </c>
      <c r="C31" s="42" t="s">
        <v>73</v>
      </c>
      <c r="D31" s="23"/>
      <c r="E31" s="23"/>
    </row>
    <row r="32" spans="2:5" x14ac:dyDescent="0.3">
      <c r="B32" s="35">
        <v>19</v>
      </c>
      <c r="C32" s="44" t="s">
        <v>74</v>
      </c>
      <c r="D32" s="24"/>
      <c r="E32" s="24"/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x14ac:dyDescent="0.3">
      <c r="B34" s="35">
        <v>21</v>
      </c>
      <c r="C34" s="44" t="s">
        <v>76</v>
      </c>
      <c r="D34" s="24"/>
      <c r="E34" s="24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3" priority="1">
      <formula>E7=""</formula>
    </cfRule>
  </conditionalFormatting>
  <conditionalFormatting sqref="D7">
    <cfRule type="expression" dxfId="12" priority="2">
      <formula>D7=""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0" zoomScaleNormal="80" workbookViewId="0">
      <selection activeCell="G39" sqref="G39"/>
    </sheetView>
  </sheetViews>
  <sheetFormatPr baseColWidth="10" defaultRowHeight="14.4" x14ac:dyDescent="0.3"/>
  <cols>
    <col min="4" max="4" width="26.44140625" customWidth="1"/>
    <col min="5" max="5" width="16.5546875" bestFit="1" customWidth="1"/>
    <col min="6" max="6" width="17.44140625" customWidth="1"/>
  </cols>
  <sheetData>
    <row r="2" spans="2:9" ht="22.2" x14ac:dyDescent="0.3">
      <c r="B2" s="73" t="str">
        <f>"PROGRAMA DE OPERACIÓN DEL SERVICIO ("&amp;B7&amp;" - "&amp;C7&amp;")"</f>
        <v>PROGRAMA DE OPERACIÓN DEL SERVICIO (6V - IDA)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x14ac:dyDescent="0.3">
      <c r="B7" s="22" t="s">
        <v>90</v>
      </c>
      <c r="C7" s="22" t="s">
        <v>47</v>
      </c>
      <c r="D7" s="22" t="s">
        <v>85</v>
      </c>
      <c r="E7" s="22" t="s">
        <v>87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42" t="s">
        <v>69</v>
      </c>
      <c r="D27" s="23" t="s">
        <v>92</v>
      </c>
      <c r="E27" s="23">
        <v>0</v>
      </c>
    </row>
    <row r="28" spans="2:5" x14ac:dyDescent="0.3">
      <c r="B28" s="35">
        <v>15</v>
      </c>
      <c r="C28" s="44" t="s">
        <v>70</v>
      </c>
      <c r="D28" s="24" t="s">
        <v>93</v>
      </c>
      <c r="E28" s="24">
        <v>0</v>
      </c>
    </row>
    <row r="29" spans="2:5" x14ac:dyDescent="0.3">
      <c r="B29" s="32">
        <v>16</v>
      </c>
      <c r="C29" s="42" t="s">
        <v>71</v>
      </c>
      <c r="D29" s="23" t="s">
        <v>93</v>
      </c>
      <c r="E29" s="23">
        <v>0</v>
      </c>
    </row>
    <row r="30" spans="2:5" x14ac:dyDescent="0.3">
      <c r="B30" s="35">
        <v>17</v>
      </c>
      <c r="C30" s="44" t="s">
        <v>72</v>
      </c>
      <c r="D30" s="24" t="s">
        <v>93</v>
      </c>
      <c r="E30" s="24">
        <v>0</v>
      </c>
    </row>
    <row r="31" spans="2:5" x14ac:dyDescent="0.3">
      <c r="B31" s="32">
        <v>18</v>
      </c>
      <c r="C31" s="33" t="s">
        <v>73</v>
      </c>
      <c r="D31" s="23"/>
      <c r="E31" s="23"/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1" priority="1">
      <formula>E7=""</formula>
    </cfRule>
  </conditionalFormatting>
  <conditionalFormatting sqref="D7">
    <cfRule type="expression" dxfId="10" priority="2">
      <formula>D7=""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0" zoomScaleNormal="80" workbookViewId="0">
      <selection activeCell="G23" sqref="G23"/>
    </sheetView>
  </sheetViews>
  <sheetFormatPr baseColWidth="10" defaultRowHeight="14.4" x14ac:dyDescent="0.3"/>
  <cols>
    <col min="4" max="4" width="19.109375" bestFit="1" customWidth="1"/>
    <col min="5" max="5" width="10.5546875" bestFit="1" customWidth="1"/>
    <col min="6" max="6" width="15.88671875" bestFit="1" customWidth="1"/>
  </cols>
  <sheetData>
    <row r="2" spans="2:9" ht="22.2" x14ac:dyDescent="0.3">
      <c r="B2" s="73" t="str">
        <f>"PROGRAMA DE OPERACIÓN DEL SERVICIO ("&amp;B7&amp;" - "&amp;C7&amp;")"</f>
        <v>PROGRAMA DE OPERACIÓN DEL SERVICIO (6V - REGRESO)</v>
      </c>
      <c r="C2" s="73"/>
      <c r="D2" s="73"/>
      <c r="E2" s="73"/>
      <c r="F2" s="73"/>
      <c r="G2" s="73"/>
      <c r="H2" s="73"/>
      <c r="I2" s="73"/>
    </row>
    <row r="4" spans="2:9" x14ac:dyDescent="0.3">
      <c r="B4" s="30" t="s">
        <v>48</v>
      </c>
      <c r="C4" s="30"/>
      <c r="D4" s="30"/>
      <c r="E4" s="30"/>
      <c r="F4" s="30"/>
      <c r="G4" s="30"/>
      <c r="H4" s="30"/>
      <c r="I4" s="30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49</v>
      </c>
      <c r="G6" s="19"/>
    </row>
    <row r="7" spans="2:9" x14ac:dyDescent="0.3">
      <c r="B7" s="22" t="s">
        <v>90</v>
      </c>
      <c r="C7" s="22" t="s">
        <v>84</v>
      </c>
      <c r="D7" s="22" t="s">
        <v>87</v>
      </c>
      <c r="E7" s="22" t="s">
        <v>91</v>
      </c>
      <c r="F7" s="22" t="s">
        <v>4</v>
      </c>
      <c r="G7" s="19"/>
    </row>
    <row r="9" spans="2:9" x14ac:dyDescent="0.3">
      <c r="B9" s="30" t="s">
        <v>50</v>
      </c>
      <c r="C9" s="30"/>
      <c r="D9" s="30"/>
      <c r="E9" s="30"/>
      <c r="F9" s="30"/>
      <c r="G9" s="30"/>
      <c r="H9" s="30"/>
      <c r="I9" s="30"/>
    </row>
    <row r="11" spans="2:9" x14ac:dyDescent="0.3">
      <c r="B11" s="74" t="s">
        <v>51</v>
      </c>
      <c r="C11" s="74" t="s">
        <v>52</v>
      </c>
      <c r="D11" s="75">
        <v>43666</v>
      </c>
      <c r="E11" s="76"/>
    </row>
    <row r="12" spans="2:9" ht="28.8" x14ac:dyDescent="0.3">
      <c r="B12" s="74"/>
      <c r="C12" s="74"/>
      <c r="D12" s="31" t="s">
        <v>53</v>
      </c>
      <c r="E12" s="31" t="s">
        <v>54</v>
      </c>
    </row>
    <row r="13" spans="2:9" ht="15.6" x14ac:dyDescent="0.3">
      <c r="B13" s="32">
        <v>0</v>
      </c>
      <c r="C13" s="33" t="s">
        <v>55</v>
      </c>
      <c r="D13" s="23"/>
      <c r="E13" s="34"/>
    </row>
    <row r="14" spans="2:9" ht="15.6" x14ac:dyDescent="0.3">
      <c r="B14" s="35">
        <v>1</v>
      </c>
      <c r="C14" s="36" t="s">
        <v>56</v>
      </c>
      <c r="D14" s="24"/>
      <c r="E14" s="37"/>
    </row>
    <row r="15" spans="2:9" ht="15.6" x14ac:dyDescent="0.3">
      <c r="B15" s="32">
        <v>2</v>
      </c>
      <c r="C15" s="33" t="s">
        <v>57</v>
      </c>
      <c r="D15" s="23"/>
      <c r="E15" s="34"/>
    </row>
    <row r="16" spans="2:9" ht="15.6" x14ac:dyDescent="0.3">
      <c r="B16" s="35">
        <v>3</v>
      </c>
      <c r="C16" s="36" t="s">
        <v>58</v>
      </c>
      <c r="D16" s="24"/>
      <c r="E16" s="37"/>
    </row>
    <row r="17" spans="2:5" ht="15.6" x14ac:dyDescent="0.3">
      <c r="B17" s="32">
        <v>4</v>
      </c>
      <c r="C17" s="33" t="s">
        <v>59</v>
      </c>
      <c r="D17" s="23"/>
      <c r="E17" s="34"/>
    </row>
    <row r="18" spans="2:5" ht="15.6" x14ac:dyDescent="0.3">
      <c r="B18" s="35">
        <v>5</v>
      </c>
      <c r="C18" s="36" t="s">
        <v>60</v>
      </c>
      <c r="D18" s="24"/>
      <c r="E18" s="37"/>
    </row>
    <row r="19" spans="2:5" ht="15.6" x14ac:dyDescent="0.3">
      <c r="B19" s="32">
        <v>6</v>
      </c>
      <c r="C19" s="33" t="s">
        <v>61</v>
      </c>
      <c r="D19" s="23"/>
      <c r="E19" s="34"/>
    </row>
    <row r="20" spans="2:5" ht="15.6" x14ac:dyDescent="0.3">
      <c r="B20" s="35">
        <v>7</v>
      </c>
      <c r="C20" s="36" t="s">
        <v>62</v>
      </c>
      <c r="D20" s="24"/>
      <c r="E20" s="37"/>
    </row>
    <row r="21" spans="2:5" x14ac:dyDescent="0.3">
      <c r="B21" s="32">
        <v>8</v>
      </c>
      <c r="C21" s="33" t="s">
        <v>63</v>
      </c>
      <c r="D21" s="23"/>
      <c r="E21" s="23"/>
    </row>
    <row r="22" spans="2:5" x14ac:dyDescent="0.3">
      <c r="B22" s="35">
        <v>9</v>
      </c>
      <c r="C22" s="36" t="s">
        <v>64</v>
      </c>
      <c r="D22" s="24"/>
      <c r="E22" s="24"/>
    </row>
    <row r="23" spans="2:5" x14ac:dyDescent="0.3">
      <c r="B23" s="32">
        <v>10</v>
      </c>
      <c r="C23" s="33" t="s">
        <v>65</v>
      </c>
      <c r="D23" s="23"/>
      <c r="E23" s="23"/>
    </row>
    <row r="24" spans="2:5" x14ac:dyDescent="0.3">
      <c r="B24" s="35">
        <v>11</v>
      </c>
      <c r="C24" s="36" t="s">
        <v>66</v>
      </c>
      <c r="D24" s="24"/>
      <c r="E24" s="24"/>
    </row>
    <row r="25" spans="2:5" x14ac:dyDescent="0.3">
      <c r="B25" s="32">
        <v>12</v>
      </c>
      <c r="C25" s="33" t="s">
        <v>67</v>
      </c>
      <c r="D25" s="23"/>
      <c r="E25" s="23"/>
    </row>
    <row r="26" spans="2:5" x14ac:dyDescent="0.3">
      <c r="B26" s="35">
        <v>13</v>
      </c>
      <c r="C26" s="36" t="s">
        <v>68</v>
      </c>
      <c r="D26" s="24"/>
      <c r="E26" s="24"/>
    </row>
    <row r="27" spans="2:5" x14ac:dyDescent="0.3">
      <c r="B27" s="32">
        <v>14</v>
      </c>
      <c r="C27" s="33" t="s">
        <v>69</v>
      </c>
      <c r="D27" s="23"/>
      <c r="E27" s="23"/>
    </row>
    <row r="28" spans="2:5" x14ac:dyDescent="0.3">
      <c r="B28" s="35">
        <v>15</v>
      </c>
      <c r="C28" s="36" t="s">
        <v>70</v>
      </c>
      <c r="D28" s="24"/>
      <c r="E28" s="24"/>
    </row>
    <row r="29" spans="2:5" x14ac:dyDescent="0.3">
      <c r="B29" s="32">
        <v>16</v>
      </c>
      <c r="C29" s="33" t="s">
        <v>71</v>
      </c>
      <c r="D29" s="23"/>
      <c r="E29" s="23"/>
    </row>
    <row r="30" spans="2:5" x14ac:dyDescent="0.3">
      <c r="B30" s="35">
        <v>17</v>
      </c>
      <c r="C30" s="36" t="s">
        <v>72</v>
      </c>
      <c r="D30" s="24"/>
      <c r="E30" s="24"/>
    </row>
    <row r="31" spans="2:5" x14ac:dyDescent="0.3">
      <c r="B31" s="32">
        <v>18</v>
      </c>
      <c r="C31" s="42" t="s">
        <v>73</v>
      </c>
      <c r="D31" s="23" t="s">
        <v>93</v>
      </c>
      <c r="E31" s="23">
        <v>0</v>
      </c>
    </row>
    <row r="32" spans="2:5" x14ac:dyDescent="0.3">
      <c r="B32" s="35">
        <v>19</v>
      </c>
      <c r="C32" s="44" t="s">
        <v>74</v>
      </c>
      <c r="D32" s="24" t="s">
        <v>93</v>
      </c>
      <c r="E32" s="24">
        <v>0</v>
      </c>
    </row>
    <row r="33" spans="2:5" x14ac:dyDescent="0.3">
      <c r="B33" s="32">
        <v>20</v>
      </c>
      <c r="C33" s="42" t="s">
        <v>75</v>
      </c>
      <c r="D33" s="23" t="s">
        <v>93</v>
      </c>
      <c r="E33" s="23">
        <v>0</v>
      </c>
    </row>
    <row r="34" spans="2:5" ht="15.6" x14ac:dyDescent="0.3">
      <c r="B34" s="35">
        <v>21</v>
      </c>
      <c r="C34" s="36" t="s">
        <v>76</v>
      </c>
      <c r="D34" s="24"/>
      <c r="E34" s="37"/>
    </row>
    <row r="35" spans="2:5" ht="15.6" x14ac:dyDescent="0.3">
      <c r="B35" s="32">
        <v>22</v>
      </c>
      <c r="C35" s="33" t="s">
        <v>77</v>
      </c>
      <c r="D35" s="23"/>
      <c r="E35" s="34"/>
    </row>
    <row r="36" spans="2:5" ht="15.6" x14ac:dyDescent="0.3">
      <c r="B36" s="35">
        <v>23</v>
      </c>
      <c r="C36" s="36" t="s">
        <v>78</v>
      </c>
      <c r="D36" s="24"/>
      <c r="E36" s="37"/>
    </row>
    <row r="37" spans="2:5" ht="15.6" x14ac:dyDescent="0.3">
      <c r="B37" s="32" t="s">
        <v>79</v>
      </c>
      <c r="C37" s="33"/>
      <c r="D37" s="38" t="s">
        <v>80</v>
      </c>
      <c r="E37" s="39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9" priority="1">
      <formula>E7=""</formula>
    </cfRule>
  </conditionalFormatting>
  <conditionalFormatting sqref="D7">
    <cfRule type="expression" dxfId="8" priority="2">
      <formula>D7=""</formula>
    </cfRule>
  </conditionalFormatting>
  <conditionalFormatting sqref="E6">
    <cfRule type="expression" dxfId="7" priority="3">
      <formula>E6=""</formula>
    </cfRule>
  </conditionalFormatting>
  <conditionalFormatting sqref="D6">
    <cfRule type="expression" dxfId="6" priority="4">
      <formula>D6=""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TAPA</vt:lpstr>
      <vt:lpstr>Operador PA</vt:lpstr>
      <vt:lpstr>1-I</vt:lpstr>
      <vt:lpstr>1-R</vt:lpstr>
      <vt:lpstr>5-R</vt:lpstr>
      <vt:lpstr>6-I</vt:lpstr>
      <vt:lpstr>6-R</vt:lpstr>
      <vt:lpstr>6V-I</vt:lpstr>
      <vt:lpstr>6V-R</vt:lpstr>
      <vt:lpstr>8-I</vt:lpstr>
      <vt:lpstr>8-R</vt:lpstr>
      <vt:lpstr>9-I</vt:lpstr>
      <vt:lpstr>9-R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2017-05-25T11:54:34Z</cp:lastPrinted>
  <dcterms:created xsi:type="dcterms:W3CDTF">2014-10-23T18:30:16Z</dcterms:created>
  <dcterms:modified xsi:type="dcterms:W3CDTF">2019-07-29T19:22:12Z</dcterms:modified>
</cp:coreProperties>
</file>