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5.-Programas de Operacion\PE QUINTERO\02.-POT\A5\202007\"/>
    </mc:Choice>
  </mc:AlternateContent>
  <bookViews>
    <workbookView xWindow="-120" yWindow="-120" windowWidth="20730" windowHeight="11160"/>
  </bookViews>
  <sheets>
    <sheet name="TAPA" sheetId="6" r:id="rId1"/>
    <sheet name="PC" sheetId="3" r:id="rId2"/>
    <sheet name="LPP" sheetId="8" r:id="rId3"/>
    <sheet name="Hoja2" sheetId="10" state="hidden" r:id="rId4"/>
    <sheet name="Hoja1" sheetId="9" state="hidden" r:id="rId5"/>
  </sheets>
  <definedNames>
    <definedName name="_xlnm.Print_Area" localSheetId="1">PC!$A$1:$M$12</definedName>
    <definedName name="_xlnm.Print_Area" localSheetId="0">TAPA!$A$1:$J$22</definedName>
  </definedNames>
  <calcPr calcId="152511"/>
  <pivotCaches>
    <pivotCache cacheId="4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6" l="1"/>
  <c r="H7" i="3" l="1"/>
  <c r="F7" i="3"/>
  <c r="F7" i="8" l="1"/>
  <c r="E7" i="8" l="1"/>
  <c r="C7" i="3" l="1"/>
  <c r="C7" i="8"/>
  <c r="A7" i="8" l="1"/>
  <c r="A2" i="8" s="1"/>
  <c r="A7" i="3"/>
  <c r="A2" i="3" l="1"/>
</calcChain>
</file>

<file path=xl/sharedStrings.xml><?xml version="1.0" encoding="utf-8"?>
<sst xmlns="http://schemas.openxmlformats.org/spreadsheetml/2006/main" count="215" uniqueCount="58">
  <si>
    <t>TIPO REGULACIÓN</t>
  </si>
  <si>
    <t>PE</t>
  </si>
  <si>
    <t>TIPO PROGRAMA</t>
  </si>
  <si>
    <t>REGIÓN</t>
  </si>
  <si>
    <t>V</t>
  </si>
  <si>
    <t>ZONA REGULADA</t>
  </si>
  <si>
    <t>Quintero</t>
  </si>
  <si>
    <t>UNIDAD DE NEGOCIO</t>
  </si>
  <si>
    <t>UNQ</t>
  </si>
  <si>
    <t>CORRELATIVO ANEXO 5</t>
  </si>
  <si>
    <t>AÑO</t>
  </si>
  <si>
    <t>ESTACIONALIDAD</t>
  </si>
  <si>
    <t>FECHA INICIO A5</t>
  </si>
  <si>
    <t>FECHA FIN A5</t>
  </si>
  <si>
    <t>CORRELATIVO ANEXO 1</t>
  </si>
  <si>
    <t xml:space="preserve"> </t>
  </si>
  <si>
    <t>Realizado por</t>
  </si>
  <si>
    <t>Revisado por</t>
  </si>
  <si>
    <t>1. Descripción de la Unidad de Negocio</t>
  </si>
  <si>
    <t>UN</t>
  </si>
  <si>
    <t>Estacionalidad</t>
  </si>
  <si>
    <t>2. Puntos de Control</t>
  </si>
  <si>
    <t>Unidad de Negocio</t>
  </si>
  <si>
    <t>Servicio</t>
  </si>
  <si>
    <t>Sentido</t>
  </si>
  <si>
    <t>Correlativo Punto de Control</t>
  </si>
  <si>
    <t>Longitud</t>
  </si>
  <si>
    <t>Latitud</t>
  </si>
  <si>
    <t>Distancia al origen</t>
  </si>
  <si>
    <t>Seguimiento</t>
  </si>
  <si>
    <t>ICR</t>
  </si>
  <si>
    <t>IP</t>
  </si>
  <si>
    <t>Ponderador ICR</t>
  </si>
  <si>
    <t>Punto Urbano</t>
  </si>
  <si>
    <t>Referencia de Punto de Control</t>
  </si>
  <si>
    <t>Q01</t>
  </si>
  <si>
    <t>2. Horas de pasada programada</t>
  </si>
  <si>
    <t>Correlativo Punto
de Control</t>
  </si>
  <si>
    <t>Intervalo Anterior
(IPPdk-1)</t>
  </si>
  <si>
    <t>Hora de Pasada Programada
(TPPdk)</t>
  </si>
  <si>
    <t>Intervalo Posterior
(IPPdk)</t>
  </si>
  <si>
    <t>Tipo de Día</t>
  </si>
  <si>
    <t>L1</t>
  </si>
  <si>
    <t>1B</t>
  </si>
  <si>
    <t>Cuenta de Correlativo Punto de Control</t>
  </si>
  <si>
    <t>Suma de ICR</t>
  </si>
  <si>
    <t>Suma de IP</t>
  </si>
  <si>
    <t>Suma de Ponderador ICR</t>
  </si>
  <si>
    <t>POT</t>
  </si>
  <si>
    <t>Etiquetas de fila</t>
  </si>
  <si>
    <t>Total general</t>
  </si>
  <si>
    <t>Gustavo Barahona</t>
  </si>
  <si>
    <t>Normal</t>
  </si>
  <si>
    <t>00:30:00</t>
  </si>
  <si>
    <t>DL</t>
  </si>
  <si>
    <t>DS</t>
  </si>
  <si>
    <t>05:55:00</t>
  </si>
  <si>
    <t>06:35:00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</si>
</sst>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\/yyyy"/>
    <numFmt numFmtId="165" formatCode="0.0000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8"/>
      <color theme="1"/>
      <name val="Trebuchet MS"/>
      <family val="2"/>
    </font>
    <font>
      <sz val="11"/>
      <color theme="0"/>
      <name val="Trebuchet MS"/>
      <family val="2"/>
    </font>
    <font>
      <sz val="10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sz val="10"/>
      <color theme="0"/>
      <name val="Calibri"/>
      <family val="2"/>
    </font>
    <font>
      <sz val="10"/>
      <name val="MS Sans Serif"/>
    </font>
    <font>
      <b/>
      <sz val="8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14" fontId="6" fillId="0" borderId="0" xfId="0" applyNumberFormat="1" applyFont="1"/>
    <xf numFmtId="0" fontId="7" fillId="0" borderId="0" xfId="0" applyFont="1"/>
    <xf numFmtId="0" fontId="0" fillId="0" borderId="0" xfId="0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12" fillId="6" borderId="5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0" xfId="0" pivotButton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 textRotation="90" wrapText="1"/>
    </xf>
    <xf numFmtId="0" fontId="14" fillId="6" borderId="7" xfId="0" applyFont="1" applyFill="1" applyBorder="1" applyAlignment="1">
      <alignment horizontal="center" vertical="center" textRotation="90" wrapText="1"/>
    </xf>
    <xf numFmtId="0" fontId="14" fillId="6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10" fillId="7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8" borderId="1" xfId="0" quotePrefix="1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4" fontId="2" fillId="8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0" fillId="8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46">
    <dxf>
      <fill>
        <patternFill>
          <bgColor theme="7" tint="0.3998840296639912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solid">
          <fgColor theme="6" tint="0.79998168889431442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solid">
          <fgColor theme="6" tint="0.79998168889431442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solid">
          <fgColor theme="6" tint="0.79998168889431442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solid">
          <fgColor theme="6" tint="0.79998168889431442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2" formatCode="0.00"/>
      <fill>
        <patternFill patternType="solid">
          <fgColor theme="6" tint="0.79998168889431442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5" formatCode="0.000000"/>
      <fill>
        <patternFill patternType="solid">
          <fgColor theme="6" tint="0.79998168889431442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5" formatCode="0.000000"/>
      <fill>
        <patternFill patternType="solid">
          <fgColor theme="6" tint="0.79998168889431442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solid">
          <fgColor theme="6" tint="0.79998168889431442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solid">
          <fgColor theme="6" tint="0.79998168889431442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solid">
          <fgColor theme="6" tint="0.79998168889431442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8"/>
        <name val="Calibri"/>
      </font>
      <alignment vertical="center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none"/>
      </font>
      <fill>
        <patternFill patternType="solid">
          <fgColor indexed="64"/>
          <bgColor theme="1" tint="0.499984740745262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ustavo Andrés Barahona Faúndez" refreshedDate="44026.558812615738" createdVersion="5" refreshedVersion="5" minRefreshableVersion="3" recordCount="54">
  <cacheSource type="worksheet">
    <worksheetSource name="Tabla1"/>
  </cacheSource>
  <cacheFields count="13">
    <cacheField name="Unidad de Negocio" numFmtId="0">
      <sharedItems/>
    </cacheField>
    <cacheField name="Servicio" numFmtId="0">
      <sharedItems count="8">
        <s v="Q01"/>
        <s v="Q01N" u="1"/>
        <s v="Q01y2" u="1"/>
        <s v="Q02" u="1"/>
        <s v="Q03" u="1"/>
        <s v="Q01y1" u="1"/>
        <s v="Q03Y" u="1"/>
        <s v="Q03Y1" u="1"/>
      </sharedItems>
    </cacheField>
    <cacheField name="Sentido" numFmtId="0">
      <sharedItems containsSemiMixedTypes="0" containsString="0" containsNumber="1" containsInteger="1" minValue="0" maxValue="1" count="2">
        <n v="0"/>
        <n v="1"/>
      </sharedItems>
    </cacheField>
    <cacheField name="Correlativo Punto de Control" numFmtId="0">
      <sharedItems containsSemiMixedTypes="0" containsString="0" containsNumber="1" containsInteger="1" minValue="1" maxValue="29"/>
    </cacheField>
    <cacheField name="Longitud" numFmtId="0">
      <sharedItems containsSemiMixedTypes="0" containsString="0" containsNumber="1" minValue="-71.629211999999995" maxValue="-71.474960999999993"/>
    </cacheField>
    <cacheField name="Latitud" numFmtId="0">
      <sharedItems containsSemiMixedTypes="0" containsString="0" containsNumber="1" minValue="-33.045628000000001" maxValue="-32.712209000000001"/>
    </cacheField>
    <cacheField name="Distancia al origen" numFmtId="0">
      <sharedItems containsSemiMixedTypes="0" containsString="0" containsNumber="1" minValue="109.56411743164062" maxValue="77690.140625"/>
    </cacheField>
    <cacheField name="Seguimiento" numFmtId="0">
      <sharedItems containsSemiMixedTypes="0" containsString="0" containsNumber="1" containsInteger="1" minValue="1" maxValue="1"/>
    </cacheField>
    <cacheField name="ICR" numFmtId="0">
      <sharedItems containsSemiMixedTypes="0" containsString="0" containsNumber="1" containsInteger="1" minValue="0" maxValue="1"/>
    </cacheField>
    <cacheField name="IP" numFmtId="0">
      <sharedItems containsSemiMixedTypes="0" containsString="0" containsNumber="1" containsInteger="1" minValue="0" maxValue="1"/>
    </cacheField>
    <cacheField name="Ponderador ICR" numFmtId="0">
      <sharedItems containsSemiMixedTypes="0" containsString="0" containsNumber="1" minValue="0" maxValue="0.8"/>
    </cacheField>
    <cacheField name="Punto Urbano" numFmtId="0">
      <sharedItems containsSemiMixedTypes="0" containsString="0" containsNumber="1" containsInteger="1" minValue="0" maxValue="1"/>
    </cacheField>
    <cacheField name="Referencia de Punto de Control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">
  <r>
    <s v="UNQ"/>
    <x v="0"/>
    <x v="0"/>
    <n v="1"/>
    <n v="-71.629211999999995"/>
    <n v="-33.03566"/>
    <n v="949.59259033203125"/>
    <n v="1"/>
    <n v="1"/>
    <n v="1"/>
    <n v="0.8"/>
    <n v="1"/>
    <m/>
  </r>
  <r>
    <s v="UNQ"/>
    <x v="0"/>
    <x v="0"/>
    <n v="2"/>
    <n v="-71.606058000000004"/>
    <n v="-33.044130000000003"/>
    <n v="3555.658935546875"/>
    <n v="1"/>
    <n v="1"/>
    <n v="0"/>
    <n v="0.1"/>
    <n v="1"/>
    <m/>
  </r>
  <r>
    <s v="UNQ"/>
    <x v="0"/>
    <x v="0"/>
    <n v="3"/>
    <n v="-71.599326000000005"/>
    <n v="-33.037908999999999"/>
    <n v="4637.22509765625"/>
    <n v="1"/>
    <n v="0"/>
    <n v="0"/>
    <n v="0"/>
    <n v="1"/>
    <m/>
  </r>
  <r>
    <s v="UNQ"/>
    <x v="0"/>
    <x v="0"/>
    <n v="4"/>
    <n v="-71.592360999999997"/>
    <n v="-33.033360000000002"/>
    <n v="5603.86083984375"/>
    <n v="1"/>
    <n v="0"/>
    <n v="0"/>
    <n v="0"/>
    <n v="1"/>
    <m/>
  </r>
  <r>
    <s v="UNQ"/>
    <x v="0"/>
    <x v="0"/>
    <n v="5"/>
    <n v="-71.570896000000005"/>
    <n v="-33.025038000000002"/>
    <n v="8158.4248046875"/>
    <n v="1"/>
    <n v="0"/>
    <n v="0"/>
    <n v="0"/>
    <n v="0"/>
    <m/>
  </r>
  <r>
    <s v="UNQ"/>
    <x v="0"/>
    <x v="0"/>
    <n v="6"/>
    <n v="-71.553430000000006"/>
    <n v="-33.027363999999999"/>
    <n v="9983.1201171875"/>
    <n v="1"/>
    <n v="0"/>
    <n v="0"/>
    <n v="0"/>
    <n v="1"/>
    <m/>
  </r>
  <r>
    <s v="UNQ"/>
    <x v="0"/>
    <x v="0"/>
    <n v="7"/>
    <n v="-71.539849000000004"/>
    <n v="-33.029468000000001"/>
    <n v="11403.240234375"/>
    <n v="1"/>
    <n v="0"/>
    <n v="0"/>
    <n v="0"/>
    <n v="1"/>
    <m/>
  </r>
  <r>
    <s v="UNQ"/>
    <x v="0"/>
    <x v="0"/>
    <n v="8"/>
    <n v="-71.514410999999996"/>
    <n v="-33.044150999999999"/>
    <n v="14355.96484375"/>
    <n v="1"/>
    <n v="0"/>
    <n v="0"/>
    <n v="0"/>
    <n v="0"/>
    <m/>
  </r>
  <r>
    <s v="UNQ"/>
    <x v="0"/>
    <x v="0"/>
    <n v="9"/>
    <n v="-71.504800000000003"/>
    <n v="-33.045628000000001"/>
    <n v="16099.37890625"/>
    <n v="1"/>
    <n v="0"/>
    <n v="0"/>
    <n v="0"/>
    <n v="0"/>
    <m/>
  </r>
  <r>
    <s v="UNQ"/>
    <x v="0"/>
    <x v="0"/>
    <n v="10"/>
    <n v="-71.500487000000007"/>
    <n v="-33.018031999999998"/>
    <n v="19731.9140625"/>
    <n v="1"/>
    <n v="0"/>
    <n v="0"/>
    <n v="0"/>
    <n v="0"/>
    <m/>
  </r>
  <r>
    <s v="UNQ"/>
    <x v="0"/>
    <x v="0"/>
    <n v="11"/>
    <n v="-71.501378000000003"/>
    <n v="-32.996360000000003"/>
    <n v="23292.728515625"/>
    <n v="1"/>
    <n v="0"/>
    <n v="0"/>
    <n v="0"/>
    <n v="0"/>
    <m/>
  </r>
  <r>
    <s v="UNQ"/>
    <x v="0"/>
    <x v="0"/>
    <n v="12"/>
    <n v="-71.499418000000006"/>
    <n v="-32.971750999999998"/>
    <n v="26028.353515625"/>
    <n v="1"/>
    <n v="0"/>
    <n v="0"/>
    <n v="0"/>
    <n v="0"/>
    <m/>
  </r>
  <r>
    <s v="UNQ"/>
    <x v="0"/>
    <x v="0"/>
    <n v="13"/>
    <n v="-71.506525999999994"/>
    <n v="-32.924399999999999"/>
    <n v="31986.796875"/>
    <n v="1"/>
    <n v="0"/>
    <n v="0"/>
    <n v="0"/>
    <n v="1"/>
    <m/>
  </r>
  <r>
    <s v="UNQ"/>
    <x v="0"/>
    <x v="0"/>
    <n v="14"/>
    <n v="-71.490412000000006"/>
    <n v="-32.865079999999999"/>
    <n v="40009.09765625"/>
    <n v="1"/>
    <n v="0"/>
    <n v="0"/>
    <n v="0"/>
    <n v="0"/>
    <m/>
  </r>
  <r>
    <s v="UNQ"/>
    <x v="0"/>
    <x v="0"/>
    <n v="15"/>
    <n v="-71.476175999999995"/>
    <n v="-32.812063999999999"/>
    <n v="46609.9375"/>
    <n v="1"/>
    <n v="0"/>
    <n v="0"/>
    <n v="0"/>
    <n v="0"/>
    <m/>
  </r>
  <r>
    <s v="UNQ"/>
    <x v="0"/>
    <x v="0"/>
    <n v="16"/>
    <n v="-71.474960999999993"/>
    <n v="-32.801709000000002"/>
    <n v="47916.84375"/>
    <n v="1"/>
    <n v="0"/>
    <n v="0"/>
    <n v="0"/>
    <n v="0"/>
    <m/>
  </r>
  <r>
    <s v="UNQ"/>
    <x v="0"/>
    <x v="0"/>
    <n v="17"/>
    <n v="-71.533430999999993"/>
    <n v="-32.797351999999997"/>
    <n v="54259.421875"/>
    <n v="1"/>
    <n v="0"/>
    <n v="0"/>
    <n v="0"/>
    <n v="1"/>
    <m/>
  </r>
  <r>
    <s v="UNQ"/>
    <x v="0"/>
    <x v="0"/>
    <n v="18"/>
    <n v="-71.535905999999997"/>
    <n v="-32.795062999999999"/>
    <n v="54743.33203125"/>
    <n v="1"/>
    <n v="0"/>
    <n v="0"/>
    <n v="0"/>
    <n v="1"/>
    <m/>
  </r>
  <r>
    <s v="UNQ"/>
    <x v="0"/>
    <x v="0"/>
    <n v="19"/>
    <n v="-71.533390999999995"/>
    <n v="-32.786577000000001"/>
    <n v="55821.2578125"/>
    <n v="1"/>
    <n v="0"/>
    <n v="0"/>
    <n v="0"/>
    <n v="1"/>
    <m/>
  </r>
  <r>
    <s v="UNQ"/>
    <x v="0"/>
    <x v="0"/>
    <n v="20"/>
    <n v="-71.534450000000007"/>
    <n v="-32.774656999999998"/>
    <n v="57191.515625"/>
    <n v="1"/>
    <n v="0"/>
    <n v="0"/>
    <n v="0"/>
    <n v="1"/>
    <m/>
  </r>
  <r>
    <s v="UNQ"/>
    <x v="0"/>
    <x v="0"/>
    <n v="21"/>
    <n v="-71.532055"/>
    <n v="-32.771031000000001"/>
    <n v="57928.7421875"/>
    <n v="1"/>
    <n v="0"/>
    <n v="0"/>
    <n v="0"/>
    <n v="1"/>
    <m/>
  </r>
  <r>
    <s v="UNQ"/>
    <x v="0"/>
    <x v="0"/>
    <n v="22"/>
    <n v="-71.529674999999997"/>
    <n v="-32.780470000000001"/>
    <n v="59367.98046875"/>
    <n v="1"/>
    <n v="0"/>
    <n v="0"/>
    <n v="0"/>
    <n v="1"/>
    <m/>
  </r>
  <r>
    <s v="UNQ"/>
    <x v="0"/>
    <x v="0"/>
    <n v="23"/>
    <n v="-71.529036000000005"/>
    <n v="-32.790588"/>
    <n v="60637.6796875"/>
    <n v="1"/>
    <n v="0"/>
    <n v="0"/>
    <n v="0"/>
    <n v="1"/>
    <m/>
  </r>
  <r>
    <s v="UNQ"/>
    <x v="0"/>
    <x v="0"/>
    <n v="24"/>
    <n v="-71.528417000000005"/>
    <n v="-32.796641999999999"/>
    <n v="61391.203125"/>
    <n v="1"/>
    <n v="0"/>
    <n v="0"/>
    <n v="0"/>
    <n v="1"/>
    <m/>
  </r>
  <r>
    <s v="UNQ"/>
    <x v="0"/>
    <x v="0"/>
    <n v="25"/>
    <n v="-71.481823000000006"/>
    <n v="-32.765891000000003"/>
    <n v="70324.734375"/>
    <n v="1"/>
    <n v="0"/>
    <n v="0"/>
    <n v="0"/>
    <n v="0"/>
    <m/>
  </r>
  <r>
    <s v="UNQ"/>
    <x v="0"/>
    <x v="0"/>
    <n v="26"/>
    <n v="-71.482680000000002"/>
    <n v="-32.744853999999997"/>
    <n v="73329.3515625"/>
    <n v="1"/>
    <n v="0"/>
    <n v="0"/>
    <n v="0"/>
    <n v="1"/>
    <m/>
  </r>
  <r>
    <s v="UNQ"/>
    <x v="0"/>
    <x v="0"/>
    <n v="27"/>
    <n v="-71.487863000000004"/>
    <n v="-32.732379000000002"/>
    <n v="75423.25"/>
    <n v="1"/>
    <n v="0"/>
    <n v="0"/>
    <n v="0"/>
    <n v="1"/>
    <m/>
  </r>
  <r>
    <s v="UNQ"/>
    <x v="0"/>
    <x v="0"/>
    <n v="28"/>
    <n v="-71.487048000000001"/>
    <n v="-32.723892999999997"/>
    <n v="76367.9921875"/>
    <n v="1"/>
    <n v="0"/>
    <n v="0"/>
    <n v="0"/>
    <n v="1"/>
    <m/>
  </r>
  <r>
    <s v="UNQ"/>
    <x v="0"/>
    <x v="0"/>
    <n v="29"/>
    <n v="-71.488153999999994"/>
    <n v="-32.712209000000001"/>
    <n v="77690.140625"/>
    <n v="1"/>
    <n v="1"/>
    <n v="0"/>
    <n v="0.1"/>
    <n v="1"/>
    <m/>
  </r>
  <r>
    <s v="UNQ"/>
    <x v="0"/>
    <x v="1"/>
    <n v="1"/>
    <n v="-71.488151999999999"/>
    <n v="-32.712215"/>
    <n v="109.56411743164062"/>
    <n v="1"/>
    <n v="1"/>
    <n v="0"/>
    <n v="0.8"/>
    <n v="1"/>
    <m/>
  </r>
  <r>
    <s v="UNQ"/>
    <x v="0"/>
    <x v="1"/>
    <n v="2"/>
    <n v="-71.487832999999995"/>
    <n v="-32.732140000000001"/>
    <n v="2349.119384765625"/>
    <n v="1"/>
    <n v="1"/>
    <n v="0"/>
    <n v="0.1"/>
    <n v="1"/>
    <m/>
  </r>
  <r>
    <s v="UNQ"/>
    <x v="0"/>
    <x v="1"/>
    <n v="3"/>
    <n v="-71.484219999999993"/>
    <n v="-32.742472999999997"/>
    <n v="3987.386474609375"/>
    <n v="1"/>
    <n v="0"/>
    <n v="0"/>
    <n v="0"/>
    <n v="1"/>
    <m/>
  </r>
  <r>
    <s v="UNQ"/>
    <x v="0"/>
    <x v="1"/>
    <n v="4"/>
    <n v="-71.481966"/>
    <n v="-32.765934000000001"/>
    <n v="8371.806640625"/>
    <n v="1"/>
    <n v="0"/>
    <n v="0"/>
    <n v="0"/>
    <n v="0"/>
    <m/>
  </r>
  <r>
    <s v="UNQ"/>
    <x v="0"/>
    <x v="1"/>
    <n v="5"/>
    <n v="-71.533430999999993"/>
    <n v="-32.797351999999997"/>
    <n v="18473.45703125"/>
    <n v="1"/>
    <n v="0"/>
    <n v="0"/>
    <n v="0"/>
    <n v="1"/>
    <m/>
  </r>
  <r>
    <s v="UNQ"/>
    <x v="0"/>
    <x v="1"/>
    <n v="6"/>
    <n v="-71.535905999999997"/>
    <n v="-32.795062999999999"/>
    <n v="18957.36328125"/>
    <n v="1"/>
    <n v="0"/>
    <n v="0"/>
    <n v="0"/>
    <n v="1"/>
    <m/>
  </r>
  <r>
    <s v="UNQ"/>
    <x v="0"/>
    <x v="1"/>
    <n v="7"/>
    <n v="-71.532881000000003"/>
    <n v="-32.783389"/>
    <n v="20392.189453125"/>
    <n v="1"/>
    <n v="0"/>
    <n v="0"/>
    <n v="0"/>
    <n v="1"/>
    <m/>
  </r>
  <r>
    <s v="UNQ"/>
    <x v="0"/>
    <x v="1"/>
    <n v="8"/>
    <n v="-71.534450000000007"/>
    <n v="-32.774656999999998"/>
    <n v="21405.5546875"/>
    <n v="1"/>
    <n v="0"/>
    <n v="0"/>
    <n v="0"/>
    <n v="1"/>
    <m/>
  </r>
  <r>
    <s v="UNQ"/>
    <x v="0"/>
    <x v="1"/>
    <n v="9"/>
    <n v="-71.532055"/>
    <n v="-32.771031000000001"/>
    <n v="22142.78125"/>
    <n v="1"/>
    <n v="0"/>
    <n v="0"/>
    <n v="0"/>
    <n v="1"/>
    <m/>
  </r>
  <r>
    <s v="UNQ"/>
    <x v="0"/>
    <x v="1"/>
    <n v="10"/>
    <n v="-71.529674999999997"/>
    <n v="-32.780470000000001"/>
    <n v="23582.017578125"/>
    <n v="1"/>
    <n v="0"/>
    <n v="0"/>
    <n v="0"/>
    <n v="1"/>
    <m/>
  </r>
  <r>
    <s v="UNQ"/>
    <x v="0"/>
    <x v="1"/>
    <n v="11"/>
    <n v="-71.529036000000005"/>
    <n v="-32.790588"/>
    <n v="24851.71875"/>
    <n v="1"/>
    <n v="0"/>
    <n v="0"/>
    <n v="0"/>
    <n v="1"/>
    <m/>
  </r>
  <r>
    <s v="UNQ"/>
    <x v="0"/>
    <x v="1"/>
    <n v="12"/>
    <n v="-71.476265999999995"/>
    <n v="-32.811982999999998"/>
    <n v="32046.77734375"/>
    <n v="1"/>
    <n v="0"/>
    <n v="0"/>
    <n v="0"/>
    <n v="0"/>
    <m/>
  </r>
  <r>
    <s v="UNQ"/>
    <x v="0"/>
    <x v="1"/>
    <n v="13"/>
    <n v="-71.490599000000003"/>
    <n v="-32.865572999999998"/>
    <n v="38709.203125"/>
    <n v="1"/>
    <n v="0"/>
    <n v="0"/>
    <n v="0"/>
    <n v="0"/>
    <m/>
  </r>
  <r>
    <s v="UNQ"/>
    <x v="0"/>
    <x v="1"/>
    <n v="14"/>
    <n v="-71.506679000000005"/>
    <n v="-32.923105999999997"/>
    <n v="46578.07421875"/>
    <n v="1"/>
    <n v="0"/>
    <n v="0"/>
    <n v="0"/>
    <n v="1"/>
    <m/>
  </r>
  <r>
    <s v="UNQ"/>
    <x v="0"/>
    <x v="1"/>
    <n v="15"/>
    <n v="-71.499574999999993"/>
    <n v="-32.971797000000002"/>
    <n v="52689.8046875"/>
    <n v="1"/>
    <n v="0"/>
    <n v="0"/>
    <n v="0"/>
    <n v="0"/>
    <m/>
  </r>
  <r>
    <s v="UNQ"/>
    <x v="0"/>
    <x v="1"/>
    <n v="16"/>
    <n v="-71.501504999999995"/>
    <n v="-32.996271"/>
    <n v="55410.25390625"/>
    <n v="1"/>
    <n v="0"/>
    <n v="0"/>
    <n v="0"/>
    <n v="0"/>
    <m/>
  </r>
  <r>
    <s v="UNQ"/>
    <x v="0"/>
    <x v="1"/>
    <n v="17"/>
    <n v="-71.500634000000005"/>
    <n v="-33.018042999999999"/>
    <n v="58986.50390625"/>
    <n v="1"/>
    <n v="0"/>
    <n v="0"/>
    <n v="0"/>
    <n v="0"/>
    <m/>
  </r>
  <r>
    <s v="UNQ"/>
    <x v="0"/>
    <x v="1"/>
    <n v="18"/>
    <n v="-71.504857999999999"/>
    <n v="-33.045506000000003"/>
    <n v="62601.30078125"/>
    <n v="1"/>
    <n v="0"/>
    <n v="0"/>
    <n v="0"/>
    <n v="0"/>
    <m/>
  </r>
  <r>
    <s v="UNQ"/>
    <x v="0"/>
    <x v="1"/>
    <n v="19"/>
    <n v="-71.514336"/>
    <n v="-33.044044999999997"/>
    <n v="64575.6328125"/>
    <n v="1"/>
    <n v="0"/>
    <n v="0"/>
    <n v="0"/>
    <n v="0"/>
    <m/>
  </r>
  <r>
    <s v="UNQ"/>
    <x v="0"/>
    <x v="1"/>
    <n v="20"/>
    <n v="-71.539868999999996"/>
    <n v="-33.029260999999998"/>
    <n v="67545.9296875"/>
    <n v="1"/>
    <n v="0"/>
    <n v="0"/>
    <n v="0"/>
    <n v="1"/>
    <m/>
  </r>
  <r>
    <s v="UNQ"/>
    <x v="0"/>
    <x v="1"/>
    <n v="21"/>
    <n v="-71.552615000000003"/>
    <n v="-33.026119000000001"/>
    <n v="68804.2265625"/>
    <n v="1"/>
    <n v="0"/>
    <n v="0"/>
    <n v="0"/>
    <n v="1"/>
    <m/>
  </r>
  <r>
    <s v="UNQ"/>
    <x v="0"/>
    <x v="1"/>
    <n v="22"/>
    <n v="-71.571017999999995"/>
    <n v="-33.024745000000003"/>
    <n v="70576.0625"/>
    <n v="1"/>
    <n v="0"/>
    <n v="0"/>
    <n v="0"/>
    <n v="0"/>
    <m/>
  </r>
  <r>
    <s v="UNQ"/>
    <x v="0"/>
    <x v="1"/>
    <n v="23"/>
    <n v="-71.590528000000006"/>
    <n v="-33.032688"/>
    <n v="72960.6875"/>
    <n v="1"/>
    <n v="0"/>
    <n v="0"/>
    <n v="0"/>
    <n v="0"/>
    <m/>
  </r>
  <r>
    <s v="UNQ"/>
    <x v="0"/>
    <x v="1"/>
    <n v="24"/>
    <n v="-71.605678999999995"/>
    <n v="-33.042994999999998"/>
    <n v="74903.625"/>
    <n v="1"/>
    <n v="0"/>
    <n v="0"/>
    <n v="0"/>
    <n v="0"/>
    <m/>
  </r>
  <r>
    <s v="UNQ"/>
    <x v="0"/>
    <x v="1"/>
    <n v="25"/>
    <n v="-71.629052999999999"/>
    <n v="-33.035645000000002"/>
    <n v="77574.5546875"/>
    <n v="1"/>
    <n v="1"/>
    <n v="0"/>
    <n v="0.1"/>
    <n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E7" firstHeaderRow="0" firstDataRow="1" firstDataCol="1"/>
  <pivotFields count="13">
    <pivotField showAll="0" defaultSubtotal="0"/>
    <pivotField axis="axisRow" showAll="0" defaultSubtotal="0">
      <items count="8">
        <item x="0"/>
        <item m="1" x="1"/>
        <item m="1" x="5"/>
        <item m="1" x="2"/>
        <item m="1" x="3"/>
        <item m="1" x="4"/>
        <item m="1" x="7"/>
        <item m="1" x="6"/>
      </items>
    </pivotField>
    <pivotField axis="axisRow" showAll="0" defaultSubtotal="0">
      <items count="2">
        <item x="0"/>
        <item x="1"/>
      </items>
    </pivotField>
    <pivotField dataField="1" showAll="0" defaultSubtotal="0"/>
    <pivotField numFmtId="165" showAll="0" defaultSubtotal="0"/>
    <pivotField numFmtId="165" showAll="0" defaultSubtotal="0"/>
    <pivotField numFmtId="2"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showAll="0" defaultSubtotal="0"/>
    <pivotField showAll="0" defaultSubtotal="0"/>
  </pivotFields>
  <rowFields count="2">
    <field x="1"/>
    <field x="2"/>
  </rowFields>
  <rowItems count="4">
    <i>
      <x/>
    </i>
    <i r="1">
      <x/>
    </i>
    <i r="1"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Cuenta de Correlativo Punto de Control" fld="3" subtotal="count" baseField="1" baseItem="0"/>
    <dataField name="Suma de ICR" fld="8" baseField="0" baseItem="0"/>
    <dataField name="Suma de Ponderador ICR" fld="10" baseField="0" baseItem="0"/>
    <dataField name="Suma de IP" fld="9" baseField="2" baseItem="0"/>
  </dataFields>
  <formats count="21">
    <format dxfId="26">
      <pivotArea type="all" dataOnly="0" outline="0" fieldPosition="0"/>
    </format>
    <format dxfId="25">
      <pivotArea outline="0" collapsedLevelsAreSubtotals="1" fieldPosition="0"/>
    </format>
    <format dxfId="24">
      <pivotArea field="1" type="button" dataOnly="0" labelOnly="1" outline="0" axis="axisRow" fieldPosition="0"/>
    </format>
    <format dxfId="23">
      <pivotArea dataOnly="0" labelOnly="1" fieldPosition="0">
        <references count="1">
          <reference field="1" count="0"/>
        </references>
      </pivotArea>
    </format>
    <format dxfId="22">
      <pivotArea dataOnly="0" labelOnly="1" grandRow="1" outline="0" fieldPosition="0"/>
    </format>
    <format dxfId="21">
      <pivotArea dataOnly="0" labelOnly="1" fieldPosition="0">
        <references count="2">
          <reference field="1" count="1" selected="0">
            <x v="0"/>
          </reference>
          <reference field="2" count="0"/>
        </references>
      </pivotArea>
    </format>
    <format dxfId="2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field="1" type="button" dataOnly="0" labelOnly="1" outline="0" axis="axisRow" fieldPosition="0"/>
    </format>
    <format dxfId="16">
      <pivotArea dataOnly="0" labelOnly="1" fieldPosition="0">
        <references count="1">
          <reference field="1" count="0"/>
        </references>
      </pivotArea>
    </format>
    <format dxfId="15">
      <pivotArea dataOnly="0" labelOnly="1" grandRow="1" outline="0" fieldPosition="0"/>
    </format>
    <format dxfId="14">
      <pivotArea dataOnly="0" labelOnly="1" fieldPosition="0">
        <references count="2">
          <reference field="1" count="1" selected="0">
            <x v="0"/>
          </reference>
          <reference field="2" count="0"/>
        </references>
      </pivotArea>
    </format>
    <format dxfId="1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1" type="button" dataOnly="0" labelOnly="1" outline="0" axis="axisRow" fieldPosition="0"/>
    </format>
    <format dxfId="9">
      <pivotArea dataOnly="0" labelOnly="1" fieldPosition="0">
        <references count="1">
          <reference field="1" count="0"/>
        </references>
      </pivotArea>
    </format>
    <format dxfId="8">
      <pivotArea dataOnly="0" labelOnly="1" grandRow="1" outline="0" fieldPosition="0"/>
    </format>
    <format dxfId="7">
      <pivotArea dataOnly="0" labelOnly="1" fieldPosition="0">
        <references count="2">
          <reference field="1" count="1" selected="0">
            <x v="0"/>
          </reference>
          <reference field="2" count="0"/>
        </references>
      </pivotArea>
    </format>
    <format dxfId="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a1" displayName="Tabla1" ref="A11:M65" headerRowDxfId="45" dataDxfId="43" totalsRowDxfId="41" headerRowBorderDxfId="44" tableBorderDxfId="42" totalsRowBorderDxfId="40">
  <autoFilter ref="A11:M65"/>
  <tableColumns count="13">
    <tableColumn id="1" name="Unidad de Negocio" dataDxfId="39"/>
    <tableColumn id="2" name="Servicio" dataDxfId="38"/>
    <tableColumn id="3" name="Sentido" dataDxfId="37"/>
    <tableColumn id="4" name="Correlativo Punto de Control" dataDxfId="36"/>
    <tableColumn id="5" name="Longitud" dataDxfId="35"/>
    <tableColumn id="6" name="Latitud" dataDxfId="34"/>
    <tableColumn id="7" name="Distancia al origen" dataDxfId="33"/>
    <tableColumn id="8" name="Seguimiento" dataDxfId="32"/>
    <tableColumn id="9" name="ICR" dataDxfId="31"/>
    <tableColumn id="10" name="IP" dataDxfId="30"/>
    <tableColumn id="11" name="Ponderador ICR" dataDxfId="29"/>
    <tableColumn id="12" name="Punto Urbano" dataDxfId="28"/>
    <tableColumn id="13" name="Referencia de Punto de Control" dataDxfId="27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M11" totalsRowShown="0">
  <autoFilter ref="A1:M11"/>
  <tableColumns count="13">
    <tableColumn id="1" name="Unidad de Negocio"/>
    <tableColumn id="2" name="Servicio"/>
    <tableColumn id="3" name="Sentido"/>
    <tableColumn id="4" name="Correlativo Punto de Control"/>
    <tableColumn id="5" name="Longitud"/>
    <tableColumn id="6" name="Latitud"/>
    <tableColumn id="7" name="Distancia al origen"/>
    <tableColumn id="8" name="Seguimiento" dataDxfId="5"/>
    <tableColumn id="9" name="ICR" dataDxfId="4"/>
    <tableColumn id="10" name="IP" dataDxfId="3"/>
    <tableColumn id="11" name="Ponderador ICR" dataDxfId="2"/>
    <tableColumn id="12" name="Punto Urbano" dataDxfId="1"/>
    <tableColumn id="13" name="Referencia de Punto de Contro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N22"/>
  <sheetViews>
    <sheetView tabSelected="1" topLeftCell="B7" zoomScale="90" zoomScaleNormal="90" workbookViewId="0">
      <selection activeCell="G19" sqref="G19"/>
    </sheetView>
  </sheetViews>
  <sheetFormatPr baseColWidth="10" defaultColWidth="11.42578125" defaultRowHeight="16.5" x14ac:dyDescent="0.3"/>
  <cols>
    <col min="1" max="1" width="3.28515625" customWidth="1"/>
    <col min="2" max="2" width="19.28515625" style="6" customWidth="1"/>
    <col min="3" max="3" width="13" style="7" customWidth="1"/>
    <col min="4" max="4" width="12.42578125" style="7" customWidth="1"/>
    <col min="5" max="5" width="14.7109375" style="7" customWidth="1"/>
    <col min="6" max="6" width="12.28515625" style="7" customWidth="1"/>
    <col min="7" max="7" width="22.42578125" style="7" bestFit="1" customWidth="1"/>
    <col min="8" max="9" width="21.85546875" style="6" customWidth="1"/>
    <col min="10" max="10" width="8.140625" style="6" customWidth="1"/>
    <col min="11" max="11" width="11.42578125" style="6"/>
    <col min="12" max="12" width="12" style="6" bestFit="1" customWidth="1"/>
    <col min="13" max="16384" width="11.42578125" style="6"/>
  </cols>
  <sheetData>
    <row r="2" spans="1:14" x14ac:dyDescent="0.3">
      <c r="B2"/>
      <c r="C2"/>
      <c r="D2"/>
      <c r="E2"/>
      <c r="F2"/>
      <c r="G2"/>
      <c r="H2"/>
      <c r="I2"/>
      <c r="J2"/>
    </row>
    <row r="4" spans="1:14" ht="81" customHeight="1" x14ac:dyDescent="0.3">
      <c r="B4" s="42" t="str">
        <f>+D8&amp;"_"&amp;D9&amp;"_"&amp;D10&amp;"_"&amp;D11&amp;"_"&amp;D13&amp;"_"&amp;E16&amp;"_A5_"&amp;D12</f>
        <v>POT_V_Quintero_UNQ_2020_6_A5_2</v>
      </c>
      <c r="C4" s="42"/>
      <c r="D4" s="42"/>
      <c r="E4" s="42"/>
      <c r="F4" s="42"/>
      <c r="G4" s="42"/>
      <c r="H4" s="42"/>
      <c r="I4" s="42"/>
      <c r="J4" s="42"/>
      <c r="L4" s="8"/>
    </row>
    <row r="5" spans="1:14" s="1" customFormat="1" ht="15.75" x14ac:dyDescent="0.3">
      <c r="A5" s="9"/>
      <c r="B5"/>
      <c r="C5"/>
      <c r="D5"/>
      <c r="E5"/>
      <c r="F5"/>
      <c r="G5"/>
      <c r="H5"/>
      <c r="I5"/>
      <c r="J5"/>
    </row>
    <row r="6" spans="1:14" x14ac:dyDescent="0.3">
      <c r="B6"/>
      <c r="C6"/>
      <c r="D6"/>
      <c r="E6"/>
      <c r="F6"/>
      <c r="G6"/>
      <c r="H6"/>
      <c r="I6"/>
      <c r="J6"/>
    </row>
    <row r="7" spans="1:14" x14ac:dyDescent="0.3">
      <c r="B7" s="41" t="s">
        <v>0</v>
      </c>
      <c r="C7" s="41"/>
      <c r="D7" s="43" t="s">
        <v>1</v>
      </c>
      <c r="E7" s="44"/>
      <c r="F7"/>
      <c r="J7"/>
    </row>
    <row r="8" spans="1:14" x14ac:dyDescent="0.3">
      <c r="B8" s="41" t="s">
        <v>2</v>
      </c>
      <c r="C8" s="41"/>
      <c r="D8" s="43" t="s">
        <v>48</v>
      </c>
      <c r="E8" s="44"/>
    </row>
    <row r="9" spans="1:14" x14ac:dyDescent="0.3">
      <c r="B9" s="41" t="s">
        <v>3</v>
      </c>
      <c r="C9" s="41"/>
      <c r="D9" s="43" t="s">
        <v>4</v>
      </c>
      <c r="E9" s="44"/>
    </row>
    <row r="10" spans="1:14" x14ac:dyDescent="0.3">
      <c r="B10" s="41" t="s">
        <v>5</v>
      </c>
      <c r="C10" s="41"/>
      <c r="D10" s="43" t="s">
        <v>6</v>
      </c>
      <c r="E10" s="44"/>
    </row>
    <row r="11" spans="1:14" x14ac:dyDescent="0.3">
      <c r="B11" s="41" t="s">
        <v>7</v>
      </c>
      <c r="C11" s="41"/>
      <c r="D11" s="38" t="s">
        <v>8</v>
      </c>
      <c r="E11" s="39"/>
    </row>
    <row r="12" spans="1:14" x14ac:dyDescent="0.3">
      <c r="B12" s="41" t="s">
        <v>9</v>
      </c>
      <c r="C12" s="41"/>
      <c r="D12" s="38">
        <v>2</v>
      </c>
      <c r="E12" s="39"/>
    </row>
    <row r="13" spans="1:14" x14ac:dyDescent="0.3">
      <c r="B13" s="41" t="s">
        <v>10</v>
      </c>
      <c r="C13" s="41"/>
      <c r="D13" s="38">
        <v>2020</v>
      </c>
      <c r="E13" s="39"/>
    </row>
    <row r="15" spans="1:14" s="2" customFormat="1" ht="36" customHeight="1" x14ac:dyDescent="0.3">
      <c r="A15" s="10"/>
      <c r="B15" s="11" t="s">
        <v>11</v>
      </c>
      <c r="C15" s="11" t="s">
        <v>12</v>
      </c>
      <c r="D15" s="11" t="s">
        <v>13</v>
      </c>
      <c r="E15" s="11" t="s">
        <v>14</v>
      </c>
      <c r="F15" s="7"/>
      <c r="G15" s="7"/>
      <c r="H15" s="6" t="s">
        <v>15</v>
      </c>
      <c r="N15" s="12"/>
    </row>
    <row r="16" spans="1:14" s="3" customFormat="1" x14ac:dyDescent="0.25">
      <c r="A16" s="13"/>
      <c r="B16" s="14" t="s">
        <v>52</v>
      </c>
      <c r="C16" s="37">
        <v>44013</v>
      </c>
      <c r="D16" s="37">
        <v>44043</v>
      </c>
      <c r="E16" s="14">
        <v>6</v>
      </c>
    </row>
    <row r="17" spans="2:6" x14ac:dyDescent="0.3">
      <c r="B17" s="7"/>
    </row>
    <row r="19" spans="2:6" ht="16.5" customHeight="1" x14ac:dyDescent="0.3"/>
    <row r="20" spans="2:6" ht="23.25" customHeight="1" x14ac:dyDescent="0.3"/>
    <row r="21" spans="2:6" x14ac:dyDescent="0.3">
      <c r="B21" s="15" t="s">
        <v>16</v>
      </c>
      <c r="C21" s="40" t="s">
        <v>51</v>
      </c>
      <c r="D21" s="40"/>
      <c r="E21" s="40"/>
      <c r="F21" s="40"/>
    </row>
    <row r="22" spans="2:6" x14ac:dyDescent="0.3">
      <c r="B22" s="15" t="s">
        <v>17</v>
      </c>
      <c r="C22" s="40" t="s">
        <v>51</v>
      </c>
      <c r="D22" s="40"/>
      <c r="E22" s="40"/>
      <c r="F22" s="40"/>
    </row>
  </sheetData>
  <mergeCells count="17">
    <mergeCell ref="B10:C10"/>
    <mergeCell ref="D10:E10"/>
    <mergeCell ref="B11:C11"/>
    <mergeCell ref="D11:E11"/>
    <mergeCell ref="B12:C12"/>
    <mergeCell ref="B4:J4"/>
    <mergeCell ref="B8:C8"/>
    <mergeCell ref="D8:E8"/>
    <mergeCell ref="B9:C9"/>
    <mergeCell ref="D9:E9"/>
    <mergeCell ref="B7:C7"/>
    <mergeCell ref="D7:E7"/>
    <mergeCell ref="D12:E12"/>
    <mergeCell ref="C22:F22"/>
    <mergeCell ref="C21:F21"/>
    <mergeCell ref="B13:C13"/>
    <mergeCell ref="D13:E13"/>
  </mergeCells>
  <printOptions horizontalCentered="1"/>
  <pageMargins left="0.25" right="0.25" top="0.75" bottom="0.75" header="0.3" footer="0.3"/>
  <pageSetup paperSize="16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M65"/>
  <sheetViews>
    <sheetView topLeftCell="A52" zoomScaleNormal="100" workbookViewId="0">
      <selection activeCell="P14" sqref="P14"/>
    </sheetView>
  </sheetViews>
  <sheetFormatPr baseColWidth="10" defaultColWidth="20.42578125" defaultRowHeight="14.25" customHeight="1" x14ac:dyDescent="0.2"/>
  <cols>
    <col min="1" max="1" width="8.42578125" style="16" customWidth="1"/>
    <col min="2" max="2" width="7.85546875" style="16" bestFit="1" customWidth="1"/>
    <col min="3" max="3" width="3.28515625" style="16" bestFit="1" customWidth="1"/>
    <col min="4" max="4" width="5.7109375" style="16" bestFit="1" customWidth="1"/>
    <col min="5" max="5" width="9.140625" style="16" customWidth="1"/>
    <col min="6" max="6" width="9.140625" style="16" bestFit="1" customWidth="1"/>
    <col min="7" max="7" width="10.42578125" style="16" bestFit="1" customWidth="1"/>
    <col min="8" max="10" width="3.28515625" style="16" bestFit="1" customWidth="1"/>
    <col min="11" max="11" width="4" style="16" bestFit="1" customWidth="1"/>
    <col min="12" max="12" width="3.28515625" style="16" bestFit="1" customWidth="1"/>
    <col min="13" max="13" width="30.42578125" style="17" bestFit="1" customWidth="1"/>
    <col min="14" max="16384" width="20.42578125" style="16"/>
  </cols>
  <sheetData>
    <row r="1" spans="1:13" ht="11.25" x14ac:dyDescent="0.2"/>
    <row r="2" spans="1:13" ht="16.5" x14ac:dyDescent="0.2">
      <c r="A2" s="45" t="str">
        <f>"PUNTOS DE CONTROL DE LA UNIDAD DE NEGOCIO ("&amp;A7&amp;" - "&amp;C7&amp;")"</f>
        <v>PUNTOS DE CONTROL DE LA UNIDAD DE NEGOCIO (UNQ - Normal)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1.25" x14ac:dyDescent="0.2"/>
    <row r="4" spans="1:13" s="4" customFormat="1" ht="15" x14ac:dyDescent="0.25">
      <c r="A4" s="4" t="s">
        <v>18</v>
      </c>
    </row>
    <row r="5" spans="1:13" ht="11.25" x14ac:dyDescent="0.2"/>
    <row r="6" spans="1:13" ht="15" x14ac:dyDescent="0.25">
      <c r="A6" s="46" t="s">
        <v>19</v>
      </c>
      <c r="B6" s="48"/>
      <c r="C6" s="46" t="s">
        <v>20</v>
      </c>
      <c r="D6" s="47"/>
      <c r="E6" s="48"/>
      <c r="F6" s="46" t="s">
        <v>12</v>
      </c>
      <c r="G6" s="48"/>
      <c r="H6" s="46" t="s">
        <v>13</v>
      </c>
      <c r="I6" s="47"/>
      <c r="J6" s="47"/>
      <c r="K6" s="47"/>
      <c r="L6" s="48"/>
    </row>
    <row r="7" spans="1:13" ht="15" x14ac:dyDescent="0.25">
      <c r="A7" s="52" t="str">
        <f>+TAPA!D11</f>
        <v>UNQ</v>
      </c>
      <c r="B7" s="53"/>
      <c r="C7" s="52" t="str">
        <f>+TAPA!B16</f>
        <v>Normal</v>
      </c>
      <c r="D7" s="54"/>
      <c r="E7" s="53"/>
      <c r="F7" s="49">
        <f>TAPA!C16</f>
        <v>44013</v>
      </c>
      <c r="G7" s="50"/>
      <c r="H7" s="49">
        <f>TAPA!D16</f>
        <v>44043</v>
      </c>
      <c r="I7" s="51"/>
      <c r="J7" s="51"/>
      <c r="K7" s="51"/>
      <c r="L7" s="50"/>
    </row>
    <row r="8" spans="1:13" ht="11.25" x14ac:dyDescent="0.2"/>
    <row r="9" spans="1:13" s="4" customFormat="1" ht="15" x14ac:dyDescent="0.25">
      <c r="A9" s="4" t="s">
        <v>21</v>
      </c>
    </row>
    <row r="10" spans="1:13" ht="14.25" customHeight="1" x14ac:dyDescent="0.2">
      <c r="L10" s="17"/>
      <c r="M10" s="16"/>
    </row>
    <row r="11" spans="1:13" s="5" customFormat="1" ht="99.75" customHeight="1" x14ac:dyDescent="0.2">
      <c r="A11" s="28" t="s">
        <v>22</v>
      </c>
      <c r="B11" s="29" t="s">
        <v>23</v>
      </c>
      <c r="C11" s="29" t="s">
        <v>24</v>
      </c>
      <c r="D11" s="29" t="s">
        <v>25</v>
      </c>
      <c r="E11" s="29" t="s">
        <v>26</v>
      </c>
      <c r="F11" s="29" t="s">
        <v>27</v>
      </c>
      <c r="G11" s="29" t="s">
        <v>28</v>
      </c>
      <c r="H11" s="29" t="s">
        <v>29</v>
      </c>
      <c r="I11" s="29" t="s">
        <v>30</v>
      </c>
      <c r="J11" s="29" t="s">
        <v>31</v>
      </c>
      <c r="K11" s="29" t="s">
        <v>32</v>
      </c>
      <c r="L11" s="29" t="s">
        <v>33</v>
      </c>
      <c r="M11" s="30" t="s">
        <v>34</v>
      </c>
    </row>
    <row r="12" spans="1:13" ht="14.25" customHeight="1" x14ac:dyDescent="0.2">
      <c r="A12" s="26" t="s">
        <v>8</v>
      </c>
      <c r="B12" s="33" t="s">
        <v>35</v>
      </c>
      <c r="C12" s="33">
        <v>0</v>
      </c>
      <c r="D12" s="33">
        <v>1</v>
      </c>
      <c r="E12" s="33">
        <v>-71.629211999999995</v>
      </c>
      <c r="F12" s="33">
        <v>-33.03566</v>
      </c>
      <c r="G12" s="55">
        <v>949.59259033203125</v>
      </c>
      <c r="H12" s="33">
        <v>1</v>
      </c>
      <c r="I12" s="33">
        <v>1</v>
      </c>
      <c r="J12" s="33">
        <v>1</v>
      </c>
      <c r="K12" s="33">
        <v>0.8</v>
      </c>
      <c r="L12" s="22">
        <v>1</v>
      </c>
      <c r="M12" s="27"/>
    </row>
    <row r="13" spans="1:13" ht="14.25" customHeight="1" x14ac:dyDescent="0.2">
      <c r="A13" s="26" t="s">
        <v>8</v>
      </c>
      <c r="B13" s="34" t="s">
        <v>35</v>
      </c>
      <c r="C13" s="34">
        <v>0</v>
      </c>
      <c r="D13" s="34">
        <v>2</v>
      </c>
      <c r="E13" s="34">
        <v>-71.606058000000004</v>
      </c>
      <c r="F13" s="34">
        <v>-33.044130000000003</v>
      </c>
      <c r="G13" s="55">
        <v>3555.658935546875</v>
      </c>
      <c r="H13" s="34">
        <v>1</v>
      </c>
      <c r="I13" s="34">
        <v>1</v>
      </c>
      <c r="J13" s="34">
        <v>0</v>
      </c>
      <c r="K13" s="34">
        <v>0.1</v>
      </c>
      <c r="L13" s="22">
        <v>1</v>
      </c>
      <c r="M13" s="27"/>
    </row>
    <row r="14" spans="1:13" ht="14.25" customHeight="1" x14ac:dyDescent="0.2">
      <c r="A14" s="26" t="s">
        <v>8</v>
      </c>
      <c r="B14" s="33" t="s">
        <v>35</v>
      </c>
      <c r="C14" s="33">
        <v>0</v>
      </c>
      <c r="D14" s="33">
        <v>3</v>
      </c>
      <c r="E14" s="33">
        <v>-71.599326000000005</v>
      </c>
      <c r="F14" s="33">
        <v>-33.037908999999999</v>
      </c>
      <c r="G14" s="55">
        <v>4637.22509765625</v>
      </c>
      <c r="H14" s="33">
        <v>1</v>
      </c>
      <c r="I14" s="33">
        <v>0</v>
      </c>
      <c r="J14" s="33">
        <v>0</v>
      </c>
      <c r="K14" s="33">
        <v>0</v>
      </c>
      <c r="L14" s="22">
        <v>1</v>
      </c>
      <c r="M14" s="27"/>
    </row>
    <row r="15" spans="1:13" ht="14.25" customHeight="1" x14ac:dyDescent="0.2">
      <c r="A15" s="26" t="s">
        <v>8</v>
      </c>
      <c r="B15" s="34" t="s">
        <v>35</v>
      </c>
      <c r="C15" s="34">
        <v>0</v>
      </c>
      <c r="D15" s="34">
        <v>4</v>
      </c>
      <c r="E15" s="34">
        <v>-71.592360999999997</v>
      </c>
      <c r="F15" s="34">
        <v>-33.033360000000002</v>
      </c>
      <c r="G15" s="55">
        <v>5603.86083984375</v>
      </c>
      <c r="H15" s="34">
        <v>1</v>
      </c>
      <c r="I15" s="34">
        <v>0</v>
      </c>
      <c r="J15" s="34">
        <v>0</v>
      </c>
      <c r="K15" s="34">
        <v>0</v>
      </c>
      <c r="L15" s="22">
        <v>1</v>
      </c>
      <c r="M15" s="27"/>
    </row>
    <row r="16" spans="1:13" ht="14.25" customHeight="1" x14ac:dyDescent="0.2">
      <c r="A16" s="26" t="s">
        <v>8</v>
      </c>
      <c r="B16" s="33" t="s">
        <v>35</v>
      </c>
      <c r="C16" s="33">
        <v>0</v>
      </c>
      <c r="D16" s="33">
        <v>5</v>
      </c>
      <c r="E16" s="33">
        <v>-71.570896000000005</v>
      </c>
      <c r="F16" s="33">
        <v>-33.025038000000002</v>
      </c>
      <c r="G16" s="55">
        <v>8158.4248046875</v>
      </c>
      <c r="H16" s="33">
        <v>1</v>
      </c>
      <c r="I16" s="33">
        <v>0</v>
      </c>
      <c r="J16" s="33">
        <v>0</v>
      </c>
      <c r="K16" s="33">
        <v>0</v>
      </c>
      <c r="L16" s="22">
        <v>0</v>
      </c>
      <c r="M16" s="27"/>
    </row>
    <row r="17" spans="1:13" ht="14.25" customHeight="1" x14ac:dyDescent="0.2">
      <c r="A17" s="26" t="s">
        <v>8</v>
      </c>
      <c r="B17" s="34" t="s">
        <v>35</v>
      </c>
      <c r="C17" s="34">
        <v>0</v>
      </c>
      <c r="D17" s="34">
        <v>6</v>
      </c>
      <c r="E17" s="34">
        <v>-71.553430000000006</v>
      </c>
      <c r="F17" s="34">
        <v>-33.027363999999999</v>
      </c>
      <c r="G17" s="55">
        <v>9983.1201171875</v>
      </c>
      <c r="H17" s="34">
        <v>1</v>
      </c>
      <c r="I17" s="34">
        <v>0</v>
      </c>
      <c r="J17" s="34">
        <v>0</v>
      </c>
      <c r="K17" s="34">
        <v>0</v>
      </c>
      <c r="L17" s="22">
        <v>1</v>
      </c>
      <c r="M17" s="27"/>
    </row>
    <row r="18" spans="1:13" ht="14.25" customHeight="1" x14ac:dyDescent="0.2">
      <c r="A18" s="26" t="s">
        <v>8</v>
      </c>
      <c r="B18" s="33" t="s">
        <v>35</v>
      </c>
      <c r="C18" s="33">
        <v>0</v>
      </c>
      <c r="D18" s="33">
        <v>7</v>
      </c>
      <c r="E18" s="33">
        <v>-71.539849000000004</v>
      </c>
      <c r="F18" s="33">
        <v>-33.029468000000001</v>
      </c>
      <c r="G18" s="55">
        <v>11403.240234375</v>
      </c>
      <c r="H18" s="33">
        <v>1</v>
      </c>
      <c r="I18" s="33">
        <v>0</v>
      </c>
      <c r="J18" s="33">
        <v>0</v>
      </c>
      <c r="K18" s="33">
        <v>0</v>
      </c>
      <c r="L18" s="22">
        <v>1</v>
      </c>
      <c r="M18" s="27"/>
    </row>
    <row r="19" spans="1:13" ht="14.25" customHeight="1" x14ac:dyDescent="0.2">
      <c r="A19" s="26" t="s">
        <v>8</v>
      </c>
      <c r="B19" s="34" t="s">
        <v>35</v>
      </c>
      <c r="C19" s="34">
        <v>0</v>
      </c>
      <c r="D19" s="34">
        <v>8</v>
      </c>
      <c r="E19" s="34">
        <v>-71.514410999999996</v>
      </c>
      <c r="F19" s="34">
        <v>-33.044150999999999</v>
      </c>
      <c r="G19" s="55">
        <v>14355.96484375</v>
      </c>
      <c r="H19" s="34">
        <v>1</v>
      </c>
      <c r="I19" s="34">
        <v>0</v>
      </c>
      <c r="J19" s="34">
        <v>0</v>
      </c>
      <c r="K19" s="34">
        <v>0</v>
      </c>
      <c r="L19" s="22">
        <v>0</v>
      </c>
      <c r="M19" s="27"/>
    </row>
    <row r="20" spans="1:13" ht="14.25" customHeight="1" x14ac:dyDescent="0.2">
      <c r="A20" s="26" t="s">
        <v>8</v>
      </c>
      <c r="B20" s="33" t="s">
        <v>35</v>
      </c>
      <c r="C20" s="33">
        <v>0</v>
      </c>
      <c r="D20" s="33">
        <v>9</v>
      </c>
      <c r="E20" s="33">
        <v>-71.504800000000003</v>
      </c>
      <c r="F20" s="33">
        <v>-33.045628000000001</v>
      </c>
      <c r="G20" s="55">
        <v>16099.37890625</v>
      </c>
      <c r="H20" s="33">
        <v>1</v>
      </c>
      <c r="I20" s="33">
        <v>0</v>
      </c>
      <c r="J20" s="33">
        <v>0</v>
      </c>
      <c r="K20" s="33">
        <v>0</v>
      </c>
      <c r="L20" s="22">
        <v>0</v>
      </c>
      <c r="M20" s="27"/>
    </row>
    <row r="21" spans="1:13" ht="14.25" customHeight="1" x14ac:dyDescent="0.2">
      <c r="A21" s="26" t="s">
        <v>8</v>
      </c>
      <c r="B21" s="34" t="s">
        <v>35</v>
      </c>
      <c r="C21" s="34">
        <v>0</v>
      </c>
      <c r="D21" s="34">
        <v>10</v>
      </c>
      <c r="E21" s="34">
        <v>-71.500487000000007</v>
      </c>
      <c r="F21" s="34">
        <v>-33.018031999999998</v>
      </c>
      <c r="G21" s="55">
        <v>19731.9140625</v>
      </c>
      <c r="H21" s="34">
        <v>1</v>
      </c>
      <c r="I21" s="34">
        <v>0</v>
      </c>
      <c r="J21" s="34">
        <v>0</v>
      </c>
      <c r="K21" s="34">
        <v>0</v>
      </c>
      <c r="L21" s="22">
        <v>0</v>
      </c>
      <c r="M21" s="27"/>
    </row>
    <row r="22" spans="1:13" ht="14.25" customHeight="1" x14ac:dyDescent="0.2">
      <c r="A22" s="26" t="s">
        <v>8</v>
      </c>
      <c r="B22" s="33" t="s">
        <v>35</v>
      </c>
      <c r="C22" s="33">
        <v>0</v>
      </c>
      <c r="D22" s="33">
        <v>11</v>
      </c>
      <c r="E22" s="33">
        <v>-71.501378000000003</v>
      </c>
      <c r="F22" s="33">
        <v>-32.996360000000003</v>
      </c>
      <c r="G22" s="55">
        <v>23292.728515625</v>
      </c>
      <c r="H22" s="33">
        <v>1</v>
      </c>
      <c r="I22" s="33">
        <v>0</v>
      </c>
      <c r="J22" s="33">
        <v>0</v>
      </c>
      <c r="K22" s="33">
        <v>0</v>
      </c>
      <c r="L22" s="22">
        <v>0</v>
      </c>
      <c r="M22" s="27"/>
    </row>
    <row r="23" spans="1:13" ht="14.25" customHeight="1" x14ac:dyDescent="0.2">
      <c r="A23" s="26" t="s">
        <v>8</v>
      </c>
      <c r="B23" s="34" t="s">
        <v>35</v>
      </c>
      <c r="C23" s="34">
        <v>0</v>
      </c>
      <c r="D23" s="34">
        <v>12</v>
      </c>
      <c r="E23" s="34">
        <v>-71.499418000000006</v>
      </c>
      <c r="F23" s="34">
        <v>-32.971750999999998</v>
      </c>
      <c r="G23" s="55">
        <v>26028.353515625</v>
      </c>
      <c r="H23" s="34">
        <v>1</v>
      </c>
      <c r="I23" s="34">
        <v>0</v>
      </c>
      <c r="J23" s="34">
        <v>0</v>
      </c>
      <c r="K23" s="34">
        <v>0</v>
      </c>
      <c r="L23" s="22">
        <v>0</v>
      </c>
      <c r="M23" s="27"/>
    </row>
    <row r="24" spans="1:13" ht="14.25" customHeight="1" x14ac:dyDescent="0.2">
      <c r="A24" s="26" t="s">
        <v>8</v>
      </c>
      <c r="B24" s="33" t="s">
        <v>35</v>
      </c>
      <c r="C24" s="33">
        <v>0</v>
      </c>
      <c r="D24" s="33">
        <v>13</v>
      </c>
      <c r="E24" s="33">
        <v>-71.506525999999994</v>
      </c>
      <c r="F24" s="33">
        <v>-32.924399999999999</v>
      </c>
      <c r="G24" s="55">
        <v>31986.796875</v>
      </c>
      <c r="H24" s="33">
        <v>1</v>
      </c>
      <c r="I24" s="33">
        <v>0</v>
      </c>
      <c r="J24" s="33">
        <v>0</v>
      </c>
      <c r="K24" s="33">
        <v>0</v>
      </c>
      <c r="L24" s="22">
        <v>1</v>
      </c>
      <c r="M24" s="27"/>
    </row>
    <row r="25" spans="1:13" ht="14.25" customHeight="1" x14ac:dyDescent="0.2">
      <c r="A25" s="26" t="s">
        <v>8</v>
      </c>
      <c r="B25" s="34" t="s">
        <v>35</v>
      </c>
      <c r="C25" s="34">
        <v>0</v>
      </c>
      <c r="D25" s="34">
        <v>14</v>
      </c>
      <c r="E25" s="34">
        <v>-71.490412000000006</v>
      </c>
      <c r="F25" s="34">
        <v>-32.865079999999999</v>
      </c>
      <c r="G25" s="55">
        <v>40009.09765625</v>
      </c>
      <c r="H25" s="34">
        <v>1</v>
      </c>
      <c r="I25" s="34">
        <v>0</v>
      </c>
      <c r="J25" s="34">
        <v>0</v>
      </c>
      <c r="K25" s="34">
        <v>0</v>
      </c>
      <c r="L25" s="22">
        <v>0</v>
      </c>
      <c r="M25" s="27"/>
    </row>
    <row r="26" spans="1:13" ht="14.25" customHeight="1" x14ac:dyDescent="0.2">
      <c r="A26" s="26" t="s">
        <v>8</v>
      </c>
      <c r="B26" s="33" t="s">
        <v>35</v>
      </c>
      <c r="C26" s="33">
        <v>0</v>
      </c>
      <c r="D26" s="33">
        <v>15</v>
      </c>
      <c r="E26" s="33">
        <v>-71.476175999999995</v>
      </c>
      <c r="F26" s="33">
        <v>-32.812063999999999</v>
      </c>
      <c r="G26" s="55">
        <v>46609.9375</v>
      </c>
      <c r="H26" s="33">
        <v>1</v>
      </c>
      <c r="I26" s="33">
        <v>0</v>
      </c>
      <c r="J26" s="33">
        <v>0</v>
      </c>
      <c r="K26" s="33">
        <v>0</v>
      </c>
      <c r="L26" s="22">
        <v>0</v>
      </c>
      <c r="M26" s="27"/>
    </row>
    <row r="27" spans="1:13" ht="14.25" customHeight="1" x14ac:dyDescent="0.2">
      <c r="A27" s="26" t="s">
        <v>8</v>
      </c>
      <c r="B27" s="34" t="s">
        <v>35</v>
      </c>
      <c r="C27" s="34">
        <v>0</v>
      </c>
      <c r="D27" s="34">
        <v>16</v>
      </c>
      <c r="E27" s="34">
        <v>-71.474960999999993</v>
      </c>
      <c r="F27" s="34">
        <v>-32.801709000000002</v>
      </c>
      <c r="G27" s="55">
        <v>47916.84375</v>
      </c>
      <c r="H27" s="34">
        <v>1</v>
      </c>
      <c r="I27" s="34">
        <v>0</v>
      </c>
      <c r="J27" s="34">
        <v>0</v>
      </c>
      <c r="K27" s="34">
        <v>0</v>
      </c>
      <c r="L27" s="22">
        <v>0</v>
      </c>
      <c r="M27" s="27"/>
    </row>
    <row r="28" spans="1:13" ht="14.25" customHeight="1" x14ac:dyDescent="0.2">
      <c r="A28" s="26" t="s">
        <v>8</v>
      </c>
      <c r="B28" s="33" t="s">
        <v>35</v>
      </c>
      <c r="C28" s="33">
        <v>0</v>
      </c>
      <c r="D28" s="33">
        <v>17</v>
      </c>
      <c r="E28" s="33">
        <v>-71.533430999999993</v>
      </c>
      <c r="F28" s="33">
        <v>-32.797351999999997</v>
      </c>
      <c r="G28" s="55">
        <v>54259.421875</v>
      </c>
      <c r="H28" s="33">
        <v>1</v>
      </c>
      <c r="I28" s="33">
        <v>0</v>
      </c>
      <c r="J28" s="33">
        <v>0</v>
      </c>
      <c r="K28" s="33">
        <v>0</v>
      </c>
      <c r="L28" s="22">
        <v>1</v>
      </c>
      <c r="M28" s="27"/>
    </row>
    <row r="29" spans="1:13" ht="14.25" customHeight="1" x14ac:dyDescent="0.2">
      <c r="A29" s="26" t="s">
        <v>8</v>
      </c>
      <c r="B29" s="34" t="s">
        <v>35</v>
      </c>
      <c r="C29" s="34">
        <v>0</v>
      </c>
      <c r="D29" s="34">
        <v>18</v>
      </c>
      <c r="E29" s="34">
        <v>-71.535905999999997</v>
      </c>
      <c r="F29" s="34">
        <v>-32.795062999999999</v>
      </c>
      <c r="G29" s="55">
        <v>54743.33203125</v>
      </c>
      <c r="H29" s="34">
        <v>1</v>
      </c>
      <c r="I29" s="34">
        <v>0</v>
      </c>
      <c r="J29" s="34">
        <v>0</v>
      </c>
      <c r="K29" s="34">
        <v>0</v>
      </c>
      <c r="L29" s="22">
        <v>1</v>
      </c>
      <c r="M29" s="27"/>
    </row>
    <row r="30" spans="1:13" ht="14.25" customHeight="1" x14ac:dyDescent="0.2">
      <c r="A30" s="26" t="s">
        <v>8</v>
      </c>
      <c r="B30" s="33" t="s">
        <v>35</v>
      </c>
      <c r="C30" s="33">
        <v>0</v>
      </c>
      <c r="D30" s="33">
        <v>19</v>
      </c>
      <c r="E30" s="33">
        <v>-71.533390999999995</v>
      </c>
      <c r="F30" s="33">
        <v>-32.786577000000001</v>
      </c>
      <c r="G30" s="55">
        <v>55821.2578125</v>
      </c>
      <c r="H30" s="33">
        <v>1</v>
      </c>
      <c r="I30" s="33">
        <v>0</v>
      </c>
      <c r="J30" s="33">
        <v>0</v>
      </c>
      <c r="K30" s="33">
        <v>0</v>
      </c>
      <c r="L30" s="22">
        <v>1</v>
      </c>
      <c r="M30" s="27"/>
    </row>
    <row r="31" spans="1:13" ht="14.25" customHeight="1" x14ac:dyDescent="0.2">
      <c r="A31" s="26" t="s">
        <v>8</v>
      </c>
      <c r="B31" s="34" t="s">
        <v>35</v>
      </c>
      <c r="C31" s="34">
        <v>0</v>
      </c>
      <c r="D31" s="34">
        <v>20</v>
      </c>
      <c r="E31" s="34">
        <v>-71.534450000000007</v>
      </c>
      <c r="F31" s="34">
        <v>-32.774656999999998</v>
      </c>
      <c r="G31" s="55">
        <v>57191.515625</v>
      </c>
      <c r="H31" s="34">
        <v>1</v>
      </c>
      <c r="I31" s="34">
        <v>0</v>
      </c>
      <c r="J31" s="34">
        <v>0</v>
      </c>
      <c r="K31" s="34">
        <v>0</v>
      </c>
      <c r="L31" s="22">
        <v>1</v>
      </c>
      <c r="M31" s="27"/>
    </row>
    <row r="32" spans="1:13" ht="14.25" customHeight="1" x14ac:dyDescent="0.2">
      <c r="A32" s="26" t="s">
        <v>8</v>
      </c>
      <c r="B32" s="33" t="s">
        <v>35</v>
      </c>
      <c r="C32" s="33">
        <v>0</v>
      </c>
      <c r="D32" s="33">
        <v>21</v>
      </c>
      <c r="E32" s="33">
        <v>-71.532055</v>
      </c>
      <c r="F32" s="33">
        <v>-32.771031000000001</v>
      </c>
      <c r="G32" s="55">
        <v>57928.7421875</v>
      </c>
      <c r="H32" s="33">
        <v>1</v>
      </c>
      <c r="I32" s="33">
        <v>0</v>
      </c>
      <c r="J32" s="33">
        <v>0</v>
      </c>
      <c r="K32" s="33">
        <v>0</v>
      </c>
      <c r="L32" s="22">
        <v>1</v>
      </c>
      <c r="M32" s="27"/>
    </row>
    <row r="33" spans="1:13" ht="14.25" customHeight="1" x14ac:dyDescent="0.2">
      <c r="A33" s="26" t="s">
        <v>8</v>
      </c>
      <c r="B33" s="34" t="s">
        <v>35</v>
      </c>
      <c r="C33" s="34">
        <v>0</v>
      </c>
      <c r="D33" s="34">
        <v>22</v>
      </c>
      <c r="E33" s="34">
        <v>-71.529674999999997</v>
      </c>
      <c r="F33" s="34">
        <v>-32.780470000000001</v>
      </c>
      <c r="G33" s="55">
        <v>59367.98046875</v>
      </c>
      <c r="H33" s="34">
        <v>1</v>
      </c>
      <c r="I33" s="34">
        <v>0</v>
      </c>
      <c r="J33" s="34">
        <v>0</v>
      </c>
      <c r="K33" s="34">
        <v>0</v>
      </c>
      <c r="L33" s="22">
        <v>1</v>
      </c>
      <c r="M33" s="27"/>
    </row>
    <row r="34" spans="1:13" ht="14.25" customHeight="1" x14ac:dyDescent="0.2">
      <c r="A34" s="26" t="s">
        <v>8</v>
      </c>
      <c r="B34" s="33" t="s">
        <v>35</v>
      </c>
      <c r="C34" s="33">
        <v>0</v>
      </c>
      <c r="D34" s="33">
        <v>23</v>
      </c>
      <c r="E34" s="33">
        <v>-71.529036000000005</v>
      </c>
      <c r="F34" s="33">
        <v>-32.790588</v>
      </c>
      <c r="G34" s="55">
        <v>60637.6796875</v>
      </c>
      <c r="H34" s="33">
        <v>1</v>
      </c>
      <c r="I34" s="33">
        <v>0</v>
      </c>
      <c r="J34" s="33">
        <v>0</v>
      </c>
      <c r="K34" s="33">
        <v>0</v>
      </c>
      <c r="L34" s="22">
        <v>1</v>
      </c>
      <c r="M34" s="27"/>
    </row>
    <row r="35" spans="1:13" ht="14.25" customHeight="1" x14ac:dyDescent="0.2">
      <c r="A35" s="26" t="s">
        <v>8</v>
      </c>
      <c r="B35" s="34" t="s">
        <v>35</v>
      </c>
      <c r="C35" s="34">
        <v>0</v>
      </c>
      <c r="D35" s="34">
        <v>24</v>
      </c>
      <c r="E35" s="34">
        <v>-71.528417000000005</v>
      </c>
      <c r="F35" s="34">
        <v>-32.796641999999999</v>
      </c>
      <c r="G35" s="55">
        <v>61391.203125</v>
      </c>
      <c r="H35" s="34">
        <v>1</v>
      </c>
      <c r="I35" s="34">
        <v>0</v>
      </c>
      <c r="J35" s="34">
        <v>0</v>
      </c>
      <c r="K35" s="34">
        <v>0</v>
      </c>
      <c r="L35" s="22">
        <v>1</v>
      </c>
      <c r="M35" s="27"/>
    </row>
    <row r="36" spans="1:13" ht="14.25" customHeight="1" x14ac:dyDescent="0.2">
      <c r="A36" s="26" t="s">
        <v>8</v>
      </c>
      <c r="B36" s="33" t="s">
        <v>35</v>
      </c>
      <c r="C36" s="33">
        <v>0</v>
      </c>
      <c r="D36" s="33">
        <v>25</v>
      </c>
      <c r="E36" s="33">
        <v>-71.481823000000006</v>
      </c>
      <c r="F36" s="33">
        <v>-32.765891000000003</v>
      </c>
      <c r="G36" s="55">
        <v>70324.734375</v>
      </c>
      <c r="H36" s="33">
        <v>1</v>
      </c>
      <c r="I36" s="33">
        <v>0</v>
      </c>
      <c r="J36" s="33">
        <v>0</v>
      </c>
      <c r="K36" s="33">
        <v>0</v>
      </c>
      <c r="L36" s="22">
        <v>0</v>
      </c>
      <c r="M36" s="27"/>
    </row>
    <row r="37" spans="1:13" ht="14.25" customHeight="1" x14ac:dyDescent="0.2">
      <c r="A37" s="26" t="s">
        <v>8</v>
      </c>
      <c r="B37" s="34" t="s">
        <v>35</v>
      </c>
      <c r="C37" s="34">
        <v>0</v>
      </c>
      <c r="D37" s="34">
        <v>26</v>
      </c>
      <c r="E37" s="34">
        <v>-71.482680000000002</v>
      </c>
      <c r="F37" s="34">
        <v>-32.744853999999997</v>
      </c>
      <c r="G37" s="55">
        <v>73329.3515625</v>
      </c>
      <c r="H37" s="34">
        <v>1</v>
      </c>
      <c r="I37" s="34">
        <v>0</v>
      </c>
      <c r="J37" s="34">
        <v>0</v>
      </c>
      <c r="K37" s="34">
        <v>0</v>
      </c>
      <c r="L37" s="22">
        <v>1</v>
      </c>
      <c r="M37" s="27"/>
    </row>
    <row r="38" spans="1:13" ht="14.25" customHeight="1" x14ac:dyDescent="0.2">
      <c r="A38" s="26" t="s">
        <v>8</v>
      </c>
      <c r="B38" s="33" t="s">
        <v>35</v>
      </c>
      <c r="C38" s="33">
        <v>0</v>
      </c>
      <c r="D38" s="33">
        <v>27</v>
      </c>
      <c r="E38" s="33">
        <v>-71.487863000000004</v>
      </c>
      <c r="F38" s="33">
        <v>-32.732379000000002</v>
      </c>
      <c r="G38" s="55">
        <v>75423.25</v>
      </c>
      <c r="H38" s="33">
        <v>1</v>
      </c>
      <c r="I38" s="33">
        <v>0</v>
      </c>
      <c r="J38" s="33">
        <v>0</v>
      </c>
      <c r="K38" s="33">
        <v>0</v>
      </c>
      <c r="L38" s="22">
        <v>1</v>
      </c>
      <c r="M38" s="27"/>
    </row>
    <row r="39" spans="1:13" ht="14.25" customHeight="1" x14ac:dyDescent="0.2">
      <c r="A39" s="26" t="s">
        <v>8</v>
      </c>
      <c r="B39" s="34" t="s">
        <v>35</v>
      </c>
      <c r="C39" s="34">
        <v>0</v>
      </c>
      <c r="D39" s="34">
        <v>28</v>
      </c>
      <c r="E39" s="34">
        <v>-71.487048000000001</v>
      </c>
      <c r="F39" s="34">
        <v>-32.723892999999997</v>
      </c>
      <c r="G39" s="55">
        <v>76367.9921875</v>
      </c>
      <c r="H39" s="34">
        <v>1</v>
      </c>
      <c r="I39" s="34">
        <v>0</v>
      </c>
      <c r="J39" s="34">
        <v>0</v>
      </c>
      <c r="K39" s="34">
        <v>0</v>
      </c>
      <c r="L39" s="22">
        <v>1</v>
      </c>
      <c r="M39" s="27"/>
    </row>
    <row r="40" spans="1:13" ht="14.25" customHeight="1" x14ac:dyDescent="0.2">
      <c r="A40" s="26" t="s">
        <v>8</v>
      </c>
      <c r="B40" s="33" t="s">
        <v>35</v>
      </c>
      <c r="C40" s="33">
        <v>0</v>
      </c>
      <c r="D40" s="33">
        <v>29</v>
      </c>
      <c r="E40" s="33">
        <v>-71.488153999999994</v>
      </c>
      <c r="F40" s="33">
        <v>-32.712209000000001</v>
      </c>
      <c r="G40" s="55">
        <v>77690.140625</v>
      </c>
      <c r="H40" s="33">
        <v>1</v>
      </c>
      <c r="I40" s="33">
        <v>1</v>
      </c>
      <c r="J40" s="33">
        <v>0</v>
      </c>
      <c r="K40" s="33">
        <v>0.1</v>
      </c>
      <c r="L40" s="22">
        <v>1</v>
      </c>
      <c r="M40" s="27"/>
    </row>
    <row r="41" spans="1:13" ht="14.25" customHeight="1" x14ac:dyDescent="0.2">
      <c r="A41" s="26" t="s">
        <v>8</v>
      </c>
      <c r="B41" s="34" t="s">
        <v>35</v>
      </c>
      <c r="C41" s="34">
        <v>1</v>
      </c>
      <c r="D41" s="34">
        <v>1</v>
      </c>
      <c r="E41" s="34">
        <v>-71.488151999999999</v>
      </c>
      <c r="F41" s="34">
        <v>-32.712215</v>
      </c>
      <c r="G41" s="34">
        <v>109.56411743164062</v>
      </c>
      <c r="H41" s="34">
        <v>1</v>
      </c>
      <c r="I41" s="34">
        <v>1</v>
      </c>
      <c r="J41" s="34">
        <v>0</v>
      </c>
      <c r="K41" s="34">
        <v>0.8</v>
      </c>
      <c r="L41" s="22">
        <v>1</v>
      </c>
      <c r="M41" s="27"/>
    </row>
    <row r="42" spans="1:13" ht="14.25" customHeight="1" x14ac:dyDescent="0.2">
      <c r="A42" s="26" t="s">
        <v>8</v>
      </c>
      <c r="B42" s="33" t="s">
        <v>35</v>
      </c>
      <c r="C42" s="33">
        <v>1</v>
      </c>
      <c r="D42" s="33">
        <v>2</v>
      </c>
      <c r="E42" s="33">
        <v>-71.487832999999995</v>
      </c>
      <c r="F42" s="33">
        <v>-32.732140000000001</v>
      </c>
      <c r="G42" s="33">
        <v>2349.119384765625</v>
      </c>
      <c r="H42" s="33">
        <v>1</v>
      </c>
      <c r="I42" s="33">
        <v>1</v>
      </c>
      <c r="J42" s="33">
        <v>0</v>
      </c>
      <c r="K42" s="33">
        <v>0.1</v>
      </c>
      <c r="L42" s="22">
        <v>1</v>
      </c>
      <c r="M42" s="27"/>
    </row>
    <row r="43" spans="1:13" ht="14.25" customHeight="1" x14ac:dyDescent="0.2">
      <c r="A43" s="26" t="s">
        <v>8</v>
      </c>
      <c r="B43" s="34" t="s">
        <v>35</v>
      </c>
      <c r="C43" s="34">
        <v>1</v>
      </c>
      <c r="D43" s="34">
        <v>3</v>
      </c>
      <c r="E43" s="34">
        <v>-71.484219999999993</v>
      </c>
      <c r="F43" s="34">
        <v>-32.742472999999997</v>
      </c>
      <c r="G43" s="34">
        <v>3987.386474609375</v>
      </c>
      <c r="H43" s="34">
        <v>1</v>
      </c>
      <c r="I43" s="34">
        <v>0</v>
      </c>
      <c r="J43" s="34">
        <v>0</v>
      </c>
      <c r="K43" s="34">
        <v>0</v>
      </c>
      <c r="L43" s="22">
        <v>1</v>
      </c>
      <c r="M43" s="27"/>
    </row>
    <row r="44" spans="1:13" ht="14.25" customHeight="1" x14ac:dyDescent="0.2">
      <c r="A44" s="26" t="s">
        <v>8</v>
      </c>
      <c r="B44" s="33" t="s">
        <v>35</v>
      </c>
      <c r="C44" s="33">
        <v>1</v>
      </c>
      <c r="D44" s="33">
        <v>4</v>
      </c>
      <c r="E44" s="33">
        <v>-71.481966</v>
      </c>
      <c r="F44" s="33">
        <v>-32.765934000000001</v>
      </c>
      <c r="G44" s="33">
        <v>8371.806640625</v>
      </c>
      <c r="H44" s="33">
        <v>1</v>
      </c>
      <c r="I44" s="33">
        <v>0</v>
      </c>
      <c r="J44" s="33">
        <v>0</v>
      </c>
      <c r="K44" s="33">
        <v>0</v>
      </c>
      <c r="L44" s="22">
        <v>0</v>
      </c>
      <c r="M44" s="27"/>
    </row>
    <row r="45" spans="1:13" ht="14.25" customHeight="1" x14ac:dyDescent="0.2">
      <c r="A45" s="26" t="s">
        <v>8</v>
      </c>
      <c r="B45" s="34" t="s">
        <v>35</v>
      </c>
      <c r="C45" s="34">
        <v>1</v>
      </c>
      <c r="D45" s="34">
        <v>5</v>
      </c>
      <c r="E45" s="34">
        <v>-71.533430999999993</v>
      </c>
      <c r="F45" s="34">
        <v>-32.797351999999997</v>
      </c>
      <c r="G45" s="34">
        <v>18473.45703125</v>
      </c>
      <c r="H45" s="34">
        <v>1</v>
      </c>
      <c r="I45" s="34">
        <v>0</v>
      </c>
      <c r="J45" s="34">
        <v>0</v>
      </c>
      <c r="K45" s="34">
        <v>0</v>
      </c>
      <c r="L45" s="22">
        <v>1</v>
      </c>
      <c r="M45" s="27"/>
    </row>
    <row r="46" spans="1:13" ht="14.25" customHeight="1" x14ac:dyDescent="0.2">
      <c r="A46" s="26" t="s">
        <v>8</v>
      </c>
      <c r="B46" s="33" t="s">
        <v>35</v>
      </c>
      <c r="C46" s="33">
        <v>1</v>
      </c>
      <c r="D46" s="33">
        <v>6</v>
      </c>
      <c r="E46" s="33">
        <v>-71.535905999999997</v>
      </c>
      <c r="F46" s="33">
        <v>-32.795062999999999</v>
      </c>
      <c r="G46" s="33">
        <v>18957.36328125</v>
      </c>
      <c r="H46" s="33">
        <v>1</v>
      </c>
      <c r="I46" s="33">
        <v>0</v>
      </c>
      <c r="J46" s="33">
        <v>0</v>
      </c>
      <c r="K46" s="33">
        <v>0</v>
      </c>
      <c r="L46" s="22">
        <v>1</v>
      </c>
      <c r="M46" s="27"/>
    </row>
    <row r="47" spans="1:13" ht="14.25" customHeight="1" x14ac:dyDescent="0.2">
      <c r="A47" s="26" t="s">
        <v>8</v>
      </c>
      <c r="B47" s="34" t="s">
        <v>35</v>
      </c>
      <c r="C47" s="34">
        <v>1</v>
      </c>
      <c r="D47" s="34">
        <v>7</v>
      </c>
      <c r="E47" s="34">
        <v>-71.532881000000003</v>
      </c>
      <c r="F47" s="34">
        <v>-32.783389</v>
      </c>
      <c r="G47" s="34">
        <v>20392.189453125</v>
      </c>
      <c r="H47" s="34">
        <v>1</v>
      </c>
      <c r="I47" s="34">
        <v>0</v>
      </c>
      <c r="J47" s="34">
        <v>0</v>
      </c>
      <c r="K47" s="34">
        <v>0</v>
      </c>
      <c r="L47" s="22">
        <v>1</v>
      </c>
      <c r="M47" s="27"/>
    </row>
    <row r="48" spans="1:13" ht="14.25" customHeight="1" x14ac:dyDescent="0.2">
      <c r="A48" s="26" t="s">
        <v>8</v>
      </c>
      <c r="B48" s="33" t="s">
        <v>35</v>
      </c>
      <c r="C48" s="33">
        <v>1</v>
      </c>
      <c r="D48" s="33">
        <v>8</v>
      </c>
      <c r="E48" s="33">
        <v>-71.534450000000007</v>
      </c>
      <c r="F48" s="33">
        <v>-32.774656999999998</v>
      </c>
      <c r="G48" s="33">
        <v>21405.5546875</v>
      </c>
      <c r="H48" s="33">
        <v>1</v>
      </c>
      <c r="I48" s="33">
        <v>0</v>
      </c>
      <c r="J48" s="33">
        <v>0</v>
      </c>
      <c r="K48" s="33">
        <v>0</v>
      </c>
      <c r="L48" s="22">
        <v>1</v>
      </c>
      <c r="M48" s="27"/>
    </row>
    <row r="49" spans="1:13" ht="14.25" customHeight="1" x14ac:dyDescent="0.2">
      <c r="A49" s="26" t="s">
        <v>8</v>
      </c>
      <c r="B49" s="34" t="s">
        <v>35</v>
      </c>
      <c r="C49" s="34">
        <v>1</v>
      </c>
      <c r="D49" s="34">
        <v>9</v>
      </c>
      <c r="E49" s="34">
        <v>-71.532055</v>
      </c>
      <c r="F49" s="34">
        <v>-32.771031000000001</v>
      </c>
      <c r="G49" s="34">
        <v>22142.78125</v>
      </c>
      <c r="H49" s="34">
        <v>1</v>
      </c>
      <c r="I49" s="34">
        <v>0</v>
      </c>
      <c r="J49" s="34">
        <v>0</v>
      </c>
      <c r="K49" s="34">
        <v>0</v>
      </c>
      <c r="L49" s="22">
        <v>1</v>
      </c>
      <c r="M49" s="27"/>
    </row>
    <row r="50" spans="1:13" ht="14.25" customHeight="1" x14ac:dyDescent="0.2">
      <c r="A50" s="26" t="s">
        <v>8</v>
      </c>
      <c r="B50" s="33" t="s">
        <v>35</v>
      </c>
      <c r="C50" s="33">
        <v>1</v>
      </c>
      <c r="D50" s="33">
        <v>10</v>
      </c>
      <c r="E50" s="33">
        <v>-71.529674999999997</v>
      </c>
      <c r="F50" s="33">
        <v>-32.780470000000001</v>
      </c>
      <c r="G50" s="33">
        <v>23582.017578125</v>
      </c>
      <c r="H50" s="33">
        <v>1</v>
      </c>
      <c r="I50" s="33">
        <v>0</v>
      </c>
      <c r="J50" s="33">
        <v>0</v>
      </c>
      <c r="K50" s="33">
        <v>0</v>
      </c>
      <c r="L50" s="22">
        <v>1</v>
      </c>
      <c r="M50" s="27"/>
    </row>
    <row r="51" spans="1:13" ht="14.25" customHeight="1" x14ac:dyDescent="0.2">
      <c r="A51" s="26" t="s">
        <v>8</v>
      </c>
      <c r="B51" s="34" t="s">
        <v>35</v>
      </c>
      <c r="C51" s="34">
        <v>1</v>
      </c>
      <c r="D51" s="34">
        <v>11</v>
      </c>
      <c r="E51" s="34">
        <v>-71.529036000000005</v>
      </c>
      <c r="F51" s="34">
        <v>-32.790588</v>
      </c>
      <c r="G51" s="34">
        <v>24851.71875</v>
      </c>
      <c r="H51" s="34">
        <v>1</v>
      </c>
      <c r="I51" s="34">
        <v>0</v>
      </c>
      <c r="J51" s="34">
        <v>0</v>
      </c>
      <c r="K51" s="34">
        <v>0</v>
      </c>
      <c r="L51" s="22">
        <v>1</v>
      </c>
      <c r="M51" s="27"/>
    </row>
    <row r="52" spans="1:13" ht="14.25" customHeight="1" x14ac:dyDescent="0.2">
      <c r="A52" s="26" t="s">
        <v>8</v>
      </c>
      <c r="B52" s="33" t="s">
        <v>35</v>
      </c>
      <c r="C52" s="33">
        <v>1</v>
      </c>
      <c r="D52" s="33">
        <v>12</v>
      </c>
      <c r="E52" s="33">
        <v>-71.476265999999995</v>
      </c>
      <c r="F52" s="33">
        <v>-32.811982999999998</v>
      </c>
      <c r="G52" s="33">
        <v>32046.77734375</v>
      </c>
      <c r="H52" s="33">
        <v>1</v>
      </c>
      <c r="I52" s="33">
        <v>0</v>
      </c>
      <c r="J52" s="33">
        <v>0</v>
      </c>
      <c r="K52" s="33">
        <v>0</v>
      </c>
      <c r="L52" s="22">
        <v>0</v>
      </c>
      <c r="M52" s="27"/>
    </row>
    <row r="53" spans="1:13" ht="14.25" customHeight="1" x14ac:dyDescent="0.2">
      <c r="A53" s="26" t="s">
        <v>8</v>
      </c>
      <c r="B53" s="34" t="s">
        <v>35</v>
      </c>
      <c r="C53" s="34">
        <v>1</v>
      </c>
      <c r="D53" s="34">
        <v>13</v>
      </c>
      <c r="E53" s="34">
        <v>-71.490599000000003</v>
      </c>
      <c r="F53" s="34">
        <v>-32.865572999999998</v>
      </c>
      <c r="G53" s="34">
        <v>38709.203125</v>
      </c>
      <c r="H53" s="34">
        <v>1</v>
      </c>
      <c r="I53" s="34">
        <v>0</v>
      </c>
      <c r="J53" s="34">
        <v>0</v>
      </c>
      <c r="K53" s="34">
        <v>0</v>
      </c>
      <c r="L53" s="22">
        <v>0</v>
      </c>
      <c r="M53" s="27"/>
    </row>
    <row r="54" spans="1:13" ht="14.25" customHeight="1" x14ac:dyDescent="0.2">
      <c r="A54" s="26" t="s">
        <v>8</v>
      </c>
      <c r="B54" s="33" t="s">
        <v>35</v>
      </c>
      <c r="C54" s="33">
        <v>1</v>
      </c>
      <c r="D54" s="33">
        <v>14</v>
      </c>
      <c r="E54" s="33">
        <v>-71.506679000000005</v>
      </c>
      <c r="F54" s="33">
        <v>-32.923105999999997</v>
      </c>
      <c r="G54" s="33">
        <v>46578.07421875</v>
      </c>
      <c r="H54" s="33">
        <v>1</v>
      </c>
      <c r="I54" s="33">
        <v>0</v>
      </c>
      <c r="J54" s="33">
        <v>0</v>
      </c>
      <c r="K54" s="33">
        <v>0</v>
      </c>
      <c r="L54" s="22">
        <v>1</v>
      </c>
      <c r="M54" s="27"/>
    </row>
    <row r="55" spans="1:13" ht="14.25" customHeight="1" x14ac:dyDescent="0.2">
      <c r="A55" s="26" t="s">
        <v>8</v>
      </c>
      <c r="B55" s="34" t="s">
        <v>35</v>
      </c>
      <c r="C55" s="34">
        <v>1</v>
      </c>
      <c r="D55" s="34">
        <v>15</v>
      </c>
      <c r="E55" s="34">
        <v>-71.499574999999993</v>
      </c>
      <c r="F55" s="34">
        <v>-32.971797000000002</v>
      </c>
      <c r="G55" s="34">
        <v>52689.8046875</v>
      </c>
      <c r="H55" s="34">
        <v>1</v>
      </c>
      <c r="I55" s="34">
        <v>0</v>
      </c>
      <c r="J55" s="34">
        <v>0</v>
      </c>
      <c r="K55" s="34">
        <v>0</v>
      </c>
      <c r="L55" s="22">
        <v>0</v>
      </c>
      <c r="M55" s="27"/>
    </row>
    <row r="56" spans="1:13" ht="14.25" customHeight="1" x14ac:dyDescent="0.2">
      <c r="A56" s="26" t="s">
        <v>8</v>
      </c>
      <c r="B56" s="33" t="s">
        <v>35</v>
      </c>
      <c r="C56" s="33">
        <v>1</v>
      </c>
      <c r="D56" s="33">
        <v>16</v>
      </c>
      <c r="E56" s="33">
        <v>-71.501504999999995</v>
      </c>
      <c r="F56" s="33">
        <v>-32.996271</v>
      </c>
      <c r="G56" s="33">
        <v>55410.25390625</v>
      </c>
      <c r="H56" s="33">
        <v>1</v>
      </c>
      <c r="I56" s="33">
        <v>0</v>
      </c>
      <c r="J56" s="33">
        <v>0</v>
      </c>
      <c r="K56" s="33">
        <v>0</v>
      </c>
      <c r="L56" s="22">
        <v>0</v>
      </c>
      <c r="M56" s="27"/>
    </row>
    <row r="57" spans="1:13" ht="14.25" customHeight="1" x14ac:dyDescent="0.2">
      <c r="A57" s="26" t="s">
        <v>8</v>
      </c>
      <c r="B57" s="34" t="s">
        <v>35</v>
      </c>
      <c r="C57" s="34">
        <v>1</v>
      </c>
      <c r="D57" s="34">
        <v>17</v>
      </c>
      <c r="E57" s="34">
        <v>-71.500634000000005</v>
      </c>
      <c r="F57" s="34">
        <v>-33.018042999999999</v>
      </c>
      <c r="G57" s="34">
        <v>58986.50390625</v>
      </c>
      <c r="H57" s="34">
        <v>1</v>
      </c>
      <c r="I57" s="34">
        <v>0</v>
      </c>
      <c r="J57" s="34">
        <v>0</v>
      </c>
      <c r="K57" s="34">
        <v>0</v>
      </c>
      <c r="L57" s="22">
        <v>0</v>
      </c>
      <c r="M57" s="27"/>
    </row>
    <row r="58" spans="1:13" ht="14.25" customHeight="1" x14ac:dyDescent="0.2">
      <c r="A58" s="26" t="s">
        <v>8</v>
      </c>
      <c r="B58" s="33" t="s">
        <v>35</v>
      </c>
      <c r="C58" s="33">
        <v>1</v>
      </c>
      <c r="D58" s="33">
        <v>18</v>
      </c>
      <c r="E58" s="33">
        <v>-71.504857999999999</v>
      </c>
      <c r="F58" s="33">
        <v>-33.045506000000003</v>
      </c>
      <c r="G58" s="33">
        <v>62601.30078125</v>
      </c>
      <c r="H58" s="33">
        <v>1</v>
      </c>
      <c r="I58" s="33">
        <v>0</v>
      </c>
      <c r="J58" s="33">
        <v>0</v>
      </c>
      <c r="K58" s="33">
        <v>0</v>
      </c>
      <c r="L58" s="22">
        <v>0</v>
      </c>
      <c r="M58" s="27"/>
    </row>
    <row r="59" spans="1:13" ht="14.25" customHeight="1" x14ac:dyDescent="0.2">
      <c r="A59" s="26" t="s">
        <v>8</v>
      </c>
      <c r="B59" s="34" t="s">
        <v>35</v>
      </c>
      <c r="C59" s="34">
        <v>1</v>
      </c>
      <c r="D59" s="34">
        <v>19</v>
      </c>
      <c r="E59" s="34">
        <v>-71.514336</v>
      </c>
      <c r="F59" s="34">
        <v>-33.044044999999997</v>
      </c>
      <c r="G59" s="34">
        <v>64575.6328125</v>
      </c>
      <c r="H59" s="34">
        <v>1</v>
      </c>
      <c r="I59" s="34">
        <v>0</v>
      </c>
      <c r="J59" s="34">
        <v>0</v>
      </c>
      <c r="K59" s="34">
        <v>0</v>
      </c>
      <c r="L59" s="22">
        <v>0</v>
      </c>
      <c r="M59" s="27"/>
    </row>
    <row r="60" spans="1:13" ht="14.25" customHeight="1" x14ac:dyDescent="0.2">
      <c r="A60" s="26" t="s">
        <v>8</v>
      </c>
      <c r="B60" s="33" t="s">
        <v>35</v>
      </c>
      <c r="C60" s="33">
        <v>1</v>
      </c>
      <c r="D60" s="33">
        <v>20</v>
      </c>
      <c r="E60" s="33">
        <v>-71.539868999999996</v>
      </c>
      <c r="F60" s="33">
        <v>-33.029260999999998</v>
      </c>
      <c r="G60" s="33">
        <v>67545.9296875</v>
      </c>
      <c r="H60" s="33">
        <v>1</v>
      </c>
      <c r="I60" s="33">
        <v>0</v>
      </c>
      <c r="J60" s="33">
        <v>0</v>
      </c>
      <c r="K60" s="33">
        <v>0</v>
      </c>
      <c r="L60" s="22">
        <v>1</v>
      </c>
      <c r="M60" s="27"/>
    </row>
    <row r="61" spans="1:13" ht="14.25" customHeight="1" x14ac:dyDescent="0.2">
      <c r="A61" s="26" t="s">
        <v>8</v>
      </c>
      <c r="B61" s="34" t="s">
        <v>35</v>
      </c>
      <c r="C61" s="34">
        <v>1</v>
      </c>
      <c r="D61" s="34">
        <v>21</v>
      </c>
      <c r="E61" s="34">
        <v>-71.552615000000003</v>
      </c>
      <c r="F61" s="34">
        <v>-33.026119000000001</v>
      </c>
      <c r="G61" s="34">
        <v>68804.2265625</v>
      </c>
      <c r="H61" s="34">
        <v>1</v>
      </c>
      <c r="I61" s="34">
        <v>0</v>
      </c>
      <c r="J61" s="34">
        <v>0</v>
      </c>
      <c r="K61" s="34">
        <v>0</v>
      </c>
      <c r="L61" s="22">
        <v>1</v>
      </c>
      <c r="M61" s="27"/>
    </row>
    <row r="62" spans="1:13" ht="14.25" customHeight="1" x14ac:dyDescent="0.2">
      <c r="A62" s="26" t="s">
        <v>8</v>
      </c>
      <c r="B62" s="33" t="s">
        <v>35</v>
      </c>
      <c r="C62" s="33">
        <v>1</v>
      </c>
      <c r="D62" s="33">
        <v>22</v>
      </c>
      <c r="E62" s="33">
        <v>-71.571017999999995</v>
      </c>
      <c r="F62" s="33">
        <v>-33.024745000000003</v>
      </c>
      <c r="G62" s="33">
        <v>70576.0625</v>
      </c>
      <c r="H62" s="33">
        <v>1</v>
      </c>
      <c r="I62" s="33">
        <v>0</v>
      </c>
      <c r="J62" s="33">
        <v>0</v>
      </c>
      <c r="K62" s="33">
        <v>0</v>
      </c>
      <c r="L62" s="22">
        <v>0</v>
      </c>
      <c r="M62" s="27"/>
    </row>
    <row r="63" spans="1:13" ht="14.25" customHeight="1" x14ac:dyDescent="0.2">
      <c r="A63" s="26" t="s">
        <v>8</v>
      </c>
      <c r="B63" s="34" t="s">
        <v>35</v>
      </c>
      <c r="C63" s="34">
        <v>1</v>
      </c>
      <c r="D63" s="34">
        <v>23</v>
      </c>
      <c r="E63" s="34">
        <v>-71.590528000000006</v>
      </c>
      <c r="F63" s="34">
        <v>-33.032688</v>
      </c>
      <c r="G63" s="34">
        <v>72960.6875</v>
      </c>
      <c r="H63" s="34">
        <v>1</v>
      </c>
      <c r="I63" s="34">
        <v>0</v>
      </c>
      <c r="J63" s="34">
        <v>0</v>
      </c>
      <c r="K63" s="34">
        <v>0</v>
      </c>
      <c r="L63" s="22">
        <v>0</v>
      </c>
      <c r="M63" s="27"/>
    </row>
    <row r="64" spans="1:13" ht="14.25" customHeight="1" x14ac:dyDescent="0.2">
      <c r="A64" s="26" t="s">
        <v>8</v>
      </c>
      <c r="B64" s="33" t="s">
        <v>35</v>
      </c>
      <c r="C64" s="33">
        <v>1</v>
      </c>
      <c r="D64" s="33">
        <v>24</v>
      </c>
      <c r="E64" s="33">
        <v>-71.605678999999995</v>
      </c>
      <c r="F64" s="33">
        <v>-33.042994999999998</v>
      </c>
      <c r="G64" s="33">
        <v>74903.625</v>
      </c>
      <c r="H64" s="33">
        <v>1</v>
      </c>
      <c r="I64" s="33">
        <v>0</v>
      </c>
      <c r="J64" s="33">
        <v>0</v>
      </c>
      <c r="K64" s="33">
        <v>0</v>
      </c>
      <c r="L64" s="22">
        <v>0</v>
      </c>
      <c r="M64" s="27"/>
    </row>
    <row r="65" spans="1:13" ht="14.25" customHeight="1" x14ac:dyDescent="0.2">
      <c r="A65" s="26" t="s">
        <v>8</v>
      </c>
      <c r="B65" s="34" t="s">
        <v>35</v>
      </c>
      <c r="C65" s="34">
        <v>1</v>
      </c>
      <c r="D65" s="34">
        <v>25</v>
      </c>
      <c r="E65" s="34">
        <v>-71.629052999999999</v>
      </c>
      <c r="F65" s="34">
        <v>-33.035645000000002</v>
      </c>
      <c r="G65" s="34">
        <v>77574.5546875</v>
      </c>
      <c r="H65" s="34">
        <v>1</v>
      </c>
      <c r="I65" s="34">
        <v>1</v>
      </c>
      <c r="J65" s="34">
        <v>0</v>
      </c>
      <c r="K65" s="34">
        <v>0.1</v>
      </c>
      <c r="L65" s="22">
        <v>0</v>
      </c>
      <c r="M65" s="27"/>
    </row>
  </sheetData>
  <mergeCells count="9">
    <mergeCell ref="A2:M2"/>
    <mergeCell ref="H6:L6"/>
    <mergeCell ref="F7:G7"/>
    <mergeCell ref="H7:L7"/>
    <mergeCell ref="A6:B6"/>
    <mergeCell ref="A7:B7"/>
    <mergeCell ref="C6:E6"/>
    <mergeCell ref="C7:E7"/>
    <mergeCell ref="F6:G6"/>
  </mergeCells>
  <conditionalFormatting sqref="H7:L7">
    <cfRule type="cellIs" dxfId="0" priority="2" operator="equal">
      <formula>0</formula>
    </cfRule>
  </conditionalFormatting>
  <printOptions horizontalCentered="1"/>
  <pageMargins left="0.70833330000000005" right="0.70833330000000005" top="0.74791660000000004" bottom="0.74791660000000004" header="0.3152778" footer="0.3152778"/>
  <pageSetup paperSize="169" scale="86" fitToWidth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H13"/>
  <sheetViews>
    <sheetView zoomScale="90" zoomScaleNormal="90" workbookViewId="0">
      <selection activeCell="F10" sqref="F10"/>
    </sheetView>
  </sheetViews>
  <sheetFormatPr baseColWidth="10" defaultColWidth="11.42578125" defaultRowHeight="15" x14ac:dyDescent="0.25"/>
  <cols>
    <col min="1" max="1" width="11.5703125" style="18" customWidth="1"/>
    <col min="2" max="2" width="8.85546875" style="18" customWidth="1"/>
    <col min="3" max="4" width="11.140625" style="18" customWidth="1"/>
    <col min="5" max="7" width="16.28515625" style="18" customWidth="1"/>
    <col min="8" max="8" width="9.7109375" style="18" bestFit="1" customWidth="1"/>
    <col min="9" max="9" width="20.85546875" customWidth="1"/>
    <col min="10" max="10" width="6.140625" bestFit="1" customWidth="1"/>
  </cols>
  <sheetData>
    <row r="1" spans="1:8" x14ac:dyDescent="0.25">
      <c r="A1"/>
      <c r="B1"/>
      <c r="C1"/>
      <c r="D1"/>
      <c r="E1"/>
      <c r="F1"/>
      <c r="G1"/>
      <c r="H1"/>
    </row>
    <row r="2" spans="1:8" ht="16.5" x14ac:dyDescent="0.25">
      <c r="A2" s="45" t="str">
        <f>"HORAS DE PASADA PROGRAMADA DE LA UNIDAD DE NEGOCIO ("&amp;A7&amp;" - "&amp;C7&amp;")"</f>
        <v>HORAS DE PASADA PROGRAMADA DE LA UNIDAD DE NEGOCIO (UNQ - Normal)</v>
      </c>
      <c r="B2" s="45"/>
      <c r="C2" s="45"/>
      <c r="D2" s="45"/>
      <c r="E2" s="45"/>
      <c r="F2" s="45"/>
      <c r="G2" s="45"/>
      <c r="H2" s="45"/>
    </row>
    <row r="3" spans="1:8" x14ac:dyDescent="0.25">
      <c r="A3"/>
      <c r="B3"/>
      <c r="C3"/>
      <c r="D3"/>
      <c r="E3"/>
      <c r="F3"/>
      <c r="G3"/>
      <c r="H3"/>
    </row>
    <row r="4" spans="1:8" s="4" customFormat="1" x14ac:dyDescent="0.25">
      <c r="A4" s="4" t="s">
        <v>18</v>
      </c>
    </row>
    <row r="5" spans="1:8" x14ac:dyDescent="0.25">
      <c r="A5"/>
      <c r="B5"/>
      <c r="C5"/>
      <c r="D5"/>
      <c r="E5"/>
      <c r="F5"/>
      <c r="G5"/>
      <c r="H5"/>
    </row>
    <row r="6" spans="1:8" x14ac:dyDescent="0.25">
      <c r="A6" s="46" t="s">
        <v>19</v>
      </c>
      <c r="B6" s="48"/>
      <c r="C6" s="46" t="s">
        <v>20</v>
      </c>
      <c r="D6" s="47"/>
      <c r="E6" s="19" t="s">
        <v>12</v>
      </c>
      <c r="F6" s="19" t="s">
        <v>13</v>
      </c>
      <c r="G6"/>
      <c r="H6"/>
    </row>
    <row r="7" spans="1:8" x14ac:dyDescent="0.25">
      <c r="A7" s="52" t="str">
        <f>+TAPA!D11</f>
        <v>UNQ</v>
      </c>
      <c r="B7" s="53"/>
      <c r="C7" s="52" t="str">
        <f>+TAPA!B16</f>
        <v>Normal</v>
      </c>
      <c r="D7" s="54"/>
      <c r="E7" s="36">
        <f>+IF(TAPA!C16="","",TAPA!C16)</f>
        <v>44013</v>
      </c>
      <c r="F7" s="36">
        <f>+IF(TAPA!D16="","",TAPA!D16)</f>
        <v>44043</v>
      </c>
      <c r="G7"/>
      <c r="H7"/>
    </row>
    <row r="8" spans="1:8" x14ac:dyDescent="0.25">
      <c r="A8"/>
      <c r="B8"/>
      <c r="C8"/>
      <c r="D8"/>
      <c r="E8"/>
      <c r="F8"/>
      <c r="G8"/>
      <c r="H8"/>
    </row>
    <row r="9" spans="1:8" s="4" customFormat="1" x14ac:dyDescent="0.25">
      <c r="A9" s="4" t="s">
        <v>36</v>
      </c>
    </row>
    <row r="10" spans="1:8" ht="27" customHeight="1" x14ac:dyDescent="0.25"/>
    <row r="11" spans="1:8" ht="53.25" customHeight="1" x14ac:dyDescent="0.25">
      <c r="A11" s="20" t="s">
        <v>19</v>
      </c>
      <c r="B11" s="20" t="s">
        <v>23</v>
      </c>
      <c r="C11" s="20" t="s">
        <v>24</v>
      </c>
      <c r="D11" s="20" t="s">
        <v>37</v>
      </c>
      <c r="E11" s="20" t="s">
        <v>38</v>
      </c>
      <c r="F11" s="20" t="s">
        <v>39</v>
      </c>
      <c r="G11" s="21" t="s">
        <v>40</v>
      </c>
      <c r="H11" s="21" t="s">
        <v>41</v>
      </c>
    </row>
    <row r="12" spans="1:8" x14ac:dyDescent="0.25">
      <c r="A12" s="31" t="s">
        <v>8</v>
      </c>
      <c r="B12" s="31" t="s">
        <v>35</v>
      </c>
      <c r="C12" s="31">
        <v>0</v>
      </c>
      <c r="D12" s="31">
        <v>1</v>
      </c>
      <c r="E12" s="32" t="s">
        <v>53</v>
      </c>
      <c r="F12" s="35" t="s">
        <v>56</v>
      </c>
      <c r="G12" s="32" t="s">
        <v>53</v>
      </c>
      <c r="H12" s="31" t="s">
        <v>54</v>
      </c>
    </row>
    <row r="13" spans="1:8" x14ac:dyDescent="0.25">
      <c r="A13" s="31" t="s">
        <v>8</v>
      </c>
      <c r="B13" s="31" t="s">
        <v>35</v>
      </c>
      <c r="C13" s="31">
        <v>0</v>
      </c>
      <c r="D13" s="31">
        <v>1</v>
      </c>
      <c r="E13" s="32" t="s">
        <v>53</v>
      </c>
      <c r="F13" s="35" t="s">
        <v>57</v>
      </c>
      <c r="G13" s="32" t="s">
        <v>53</v>
      </c>
      <c r="H13" s="31" t="s">
        <v>55</v>
      </c>
    </row>
  </sheetData>
  <mergeCells count="5">
    <mergeCell ref="A7:B7"/>
    <mergeCell ref="C6:D6"/>
    <mergeCell ref="C7:D7"/>
    <mergeCell ref="A6:B6"/>
    <mergeCell ref="A2:H2"/>
  </mergeCells>
  <printOptions horizontalCentered="1"/>
  <pageMargins left="0.70833330000000005" right="0.70833330000000005" top="0.74791660000000004" bottom="0.74791660000000004" header="0.3152778" footer="0.3152778"/>
  <pageSetup paperSize="1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"/>
  <sheetViews>
    <sheetView workbookViewId="0">
      <selection activeCell="B5" sqref="B5"/>
    </sheetView>
  </sheetViews>
  <sheetFormatPr baseColWidth="10" defaultColWidth="11.42578125" defaultRowHeight="11.25" x14ac:dyDescent="0.25"/>
  <cols>
    <col min="1" max="1" width="16" style="24" bestFit="1" customWidth="1"/>
    <col min="2" max="2" width="27.42578125" style="24" customWidth="1"/>
    <col min="3" max="3" width="9" style="24" bestFit="1" customWidth="1"/>
    <col min="4" max="4" width="17.28515625" style="24" customWidth="1"/>
    <col min="5" max="5" width="8.140625" style="24" bestFit="1" customWidth="1"/>
    <col min="6" max="16384" width="11.42578125" style="24"/>
  </cols>
  <sheetData>
    <row r="3" spans="1:5" x14ac:dyDescent="0.25">
      <c r="A3" s="23" t="s">
        <v>49</v>
      </c>
      <c r="B3" s="24" t="s">
        <v>44</v>
      </c>
      <c r="C3" s="24" t="s">
        <v>45</v>
      </c>
      <c r="D3" s="24" t="s">
        <v>47</v>
      </c>
      <c r="E3" s="24" t="s">
        <v>46</v>
      </c>
    </row>
    <row r="4" spans="1:5" x14ac:dyDescent="0.25">
      <c r="A4" s="24" t="s">
        <v>35</v>
      </c>
      <c r="B4" s="25"/>
      <c r="C4" s="25"/>
      <c r="D4" s="25"/>
      <c r="E4" s="25"/>
    </row>
    <row r="5" spans="1:5" x14ac:dyDescent="0.25">
      <c r="A5" s="24">
        <v>0</v>
      </c>
      <c r="B5" s="25">
        <v>29</v>
      </c>
      <c r="C5" s="25">
        <v>3</v>
      </c>
      <c r="D5" s="25">
        <v>1</v>
      </c>
      <c r="E5" s="25">
        <v>1</v>
      </c>
    </row>
    <row r="6" spans="1:5" x14ac:dyDescent="0.25">
      <c r="A6" s="24">
        <v>1</v>
      </c>
      <c r="B6" s="25">
        <v>25</v>
      </c>
      <c r="C6" s="25">
        <v>3</v>
      </c>
      <c r="D6" s="25">
        <v>1</v>
      </c>
      <c r="E6" s="25">
        <v>0</v>
      </c>
    </row>
    <row r="7" spans="1:5" x14ac:dyDescent="0.25">
      <c r="A7" s="24" t="s">
        <v>50</v>
      </c>
      <c r="B7" s="25">
        <v>54</v>
      </c>
      <c r="C7" s="25">
        <v>6</v>
      </c>
      <c r="D7" s="25">
        <v>2</v>
      </c>
      <c r="E7" s="25">
        <v>1</v>
      </c>
    </row>
    <row r="8" spans="1:5" ht="15" x14ac:dyDescent="0.25">
      <c r="A8"/>
      <c r="B8"/>
      <c r="C8"/>
      <c r="D8"/>
      <c r="E8"/>
    </row>
    <row r="9" spans="1:5" ht="15" x14ac:dyDescent="0.25">
      <c r="A9"/>
      <c r="B9"/>
      <c r="C9"/>
      <c r="D9"/>
      <c r="E9"/>
    </row>
    <row r="10" spans="1:5" ht="15" x14ac:dyDescent="0.25">
      <c r="A10"/>
      <c r="B10"/>
      <c r="C10"/>
      <c r="D10"/>
      <c r="E10"/>
    </row>
    <row r="11" spans="1:5" ht="15" x14ac:dyDescent="0.25">
      <c r="A11"/>
      <c r="B11"/>
      <c r="C11"/>
      <c r="D11"/>
      <c r="E11"/>
    </row>
    <row r="12" spans="1:5" ht="15" x14ac:dyDescent="0.25">
      <c r="A12"/>
      <c r="B12"/>
      <c r="C12"/>
      <c r="D12"/>
      <c r="E12"/>
    </row>
    <row r="13" spans="1:5" ht="15" x14ac:dyDescent="0.25">
      <c r="A13"/>
      <c r="B13"/>
      <c r="C13"/>
      <c r="D13"/>
      <c r="E13"/>
    </row>
    <row r="14" spans="1:5" ht="15" x14ac:dyDescent="0.25">
      <c r="A14"/>
      <c r="B14"/>
      <c r="C14"/>
      <c r="D14"/>
      <c r="E14"/>
    </row>
    <row r="15" spans="1:5" ht="15" x14ac:dyDescent="0.25">
      <c r="A15"/>
      <c r="B15"/>
      <c r="C15"/>
      <c r="D15"/>
      <c r="E15"/>
    </row>
    <row r="16" spans="1:5" ht="15" x14ac:dyDescent="0.25">
      <c r="A16"/>
      <c r="B16"/>
      <c r="C16"/>
      <c r="D16"/>
      <c r="E16"/>
    </row>
    <row r="17" spans="1:5" ht="15" x14ac:dyDescent="0.25">
      <c r="A17"/>
      <c r="B17"/>
      <c r="C17"/>
      <c r="D17"/>
      <c r="E17"/>
    </row>
    <row r="18" spans="1:5" ht="15" x14ac:dyDescent="0.25">
      <c r="A18"/>
      <c r="B18"/>
      <c r="C18"/>
      <c r="D18"/>
      <c r="E18"/>
    </row>
    <row r="19" spans="1:5" ht="15" x14ac:dyDescent="0.25">
      <c r="A19"/>
      <c r="B19"/>
      <c r="C19"/>
      <c r="D19"/>
      <c r="E19"/>
    </row>
    <row r="20" spans="1:5" ht="15" x14ac:dyDescent="0.25">
      <c r="A20"/>
      <c r="B20"/>
      <c r="C20"/>
      <c r="D20"/>
      <c r="E20"/>
    </row>
    <row r="21" spans="1:5" ht="15" x14ac:dyDescent="0.25">
      <c r="A21"/>
      <c r="B21"/>
      <c r="C21"/>
      <c r="D21"/>
      <c r="E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M11"/>
  <sheetViews>
    <sheetView workbookViewId="0">
      <selection activeCell="G14" sqref="G14"/>
    </sheetView>
  </sheetViews>
  <sheetFormatPr baseColWidth="10" defaultColWidth="11.42578125" defaultRowHeight="15" x14ac:dyDescent="0.25"/>
  <cols>
    <col min="1" max="1" width="20" customWidth="1"/>
    <col min="4" max="4" width="28.42578125" customWidth="1"/>
    <col min="7" max="7" width="19.28515625" customWidth="1"/>
    <col min="8" max="8" width="14.42578125" customWidth="1"/>
    <col min="11" max="11" width="16.85546875" customWidth="1"/>
    <col min="12" max="12" width="15.42578125" customWidth="1"/>
    <col min="13" max="13" width="30.85546875" customWidth="1"/>
  </cols>
  <sheetData>
    <row r="1" spans="1:13" x14ac:dyDescent="0.2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33</v>
      </c>
      <c r="M1" t="s">
        <v>34</v>
      </c>
    </row>
    <row r="2" spans="1:13" x14ac:dyDescent="0.25">
      <c r="A2" t="s">
        <v>42</v>
      </c>
      <c r="B2" t="s">
        <v>43</v>
      </c>
      <c r="C2">
        <v>1</v>
      </c>
      <c r="D2">
        <v>10</v>
      </c>
      <c r="E2">
        <v>-42.459733999999997</v>
      </c>
      <c r="F2">
        <v>-73.783817999999997</v>
      </c>
      <c r="G2">
        <v>6298.7753910000001</v>
      </c>
      <c r="H2" s="22">
        <v>1</v>
      </c>
      <c r="I2" s="22">
        <v>1</v>
      </c>
      <c r="J2" s="22">
        <v>0</v>
      </c>
      <c r="K2" s="22">
        <v>0.7</v>
      </c>
      <c r="L2" s="22">
        <v>1</v>
      </c>
    </row>
    <row r="3" spans="1:13" x14ac:dyDescent="0.25">
      <c r="A3" t="s">
        <v>42</v>
      </c>
      <c r="B3" t="s">
        <v>43</v>
      </c>
      <c r="C3">
        <v>1</v>
      </c>
      <c r="D3">
        <v>9</v>
      </c>
      <c r="E3">
        <v>-42.466261000000003</v>
      </c>
      <c r="F3">
        <v>-73.784525000000002</v>
      </c>
      <c r="G3">
        <v>5554.7905270000001</v>
      </c>
      <c r="H3" s="22">
        <v>1</v>
      </c>
      <c r="I3" s="22">
        <v>1</v>
      </c>
      <c r="J3" s="22">
        <v>0</v>
      </c>
      <c r="K3" s="22">
        <v>0.2</v>
      </c>
      <c r="L3" s="22">
        <v>1</v>
      </c>
    </row>
    <row r="4" spans="1:13" x14ac:dyDescent="0.25">
      <c r="A4" t="s">
        <v>42</v>
      </c>
      <c r="B4" t="s">
        <v>43</v>
      </c>
      <c r="C4">
        <v>1</v>
      </c>
      <c r="D4">
        <v>8</v>
      </c>
      <c r="E4">
        <v>-42.471103999999997</v>
      </c>
      <c r="F4">
        <v>-73.779400999999993</v>
      </c>
      <c r="G4">
        <v>4723.4809569999998</v>
      </c>
      <c r="H4" s="22">
        <v>1</v>
      </c>
      <c r="I4" s="22">
        <v>1</v>
      </c>
      <c r="J4" s="22">
        <v>0</v>
      </c>
      <c r="K4" s="22">
        <v>0.1</v>
      </c>
      <c r="L4" s="22">
        <v>1</v>
      </c>
    </row>
    <row r="5" spans="1:13" x14ac:dyDescent="0.25">
      <c r="A5" t="s">
        <v>42</v>
      </c>
      <c r="B5" t="s">
        <v>43</v>
      </c>
      <c r="C5">
        <v>1</v>
      </c>
      <c r="D5">
        <v>7</v>
      </c>
      <c r="E5">
        <v>-42.472814</v>
      </c>
      <c r="F5">
        <v>-73.776325999999997</v>
      </c>
      <c r="G5">
        <v>4407.0410160000001</v>
      </c>
      <c r="H5" s="22">
        <v>1</v>
      </c>
      <c r="I5" s="22">
        <v>0</v>
      </c>
      <c r="J5" s="22">
        <v>0</v>
      </c>
      <c r="K5" s="22">
        <v>0</v>
      </c>
      <c r="L5" s="22">
        <v>1</v>
      </c>
    </row>
    <row r="6" spans="1:13" x14ac:dyDescent="0.25">
      <c r="A6" t="s">
        <v>42</v>
      </c>
      <c r="B6" t="s">
        <v>43</v>
      </c>
      <c r="C6">
        <v>1</v>
      </c>
      <c r="D6">
        <v>6</v>
      </c>
      <c r="E6">
        <v>-42.475091999999997</v>
      </c>
      <c r="F6">
        <v>-73.770201</v>
      </c>
      <c r="G6">
        <v>3836.6252439999998</v>
      </c>
      <c r="H6" s="22">
        <v>1</v>
      </c>
      <c r="I6" s="22">
        <v>0</v>
      </c>
      <c r="J6" s="22">
        <v>1</v>
      </c>
      <c r="K6" s="22">
        <v>0</v>
      </c>
      <c r="L6" s="22">
        <v>1</v>
      </c>
    </row>
    <row r="7" spans="1:13" x14ac:dyDescent="0.25">
      <c r="A7" t="s">
        <v>42</v>
      </c>
      <c r="B7" t="s">
        <v>43</v>
      </c>
      <c r="C7">
        <v>1</v>
      </c>
      <c r="D7">
        <v>5</v>
      </c>
      <c r="E7">
        <v>-42.479990999999998</v>
      </c>
      <c r="F7">
        <v>-73.763497000000001</v>
      </c>
      <c r="G7">
        <v>2884.1948240000002</v>
      </c>
      <c r="H7" s="22">
        <v>1</v>
      </c>
      <c r="I7" s="22">
        <v>0</v>
      </c>
      <c r="J7" s="22">
        <v>0</v>
      </c>
      <c r="K7" s="22">
        <v>0</v>
      </c>
      <c r="L7" s="22">
        <v>1</v>
      </c>
    </row>
    <row r="8" spans="1:13" x14ac:dyDescent="0.25">
      <c r="A8" t="s">
        <v>42</v>
      </c>
      <c r="B8" t="s">
        <v>43</v>
      </c>
      <c r="C8">
        <v>1</v>
      </c>
      <c r="D8">
        <v>4</v>
      </c>
      <c r="E8">
        <v>-42.483376</v>
      </c>
      <c r="F8">
        <v>-73.767414000000002</v>
      </c>
      <c r="G8">
        <v>1931.1229249999999</v>
      </c>
      <c r="H8" s="22">
        <v>1</v>
      </c>
      <c r="I8" s="22">
        <v>0</v>
      </c>
      <c r="J8" s="22">
        <v>0</v>
      </c>
      <c r="K8" s="22">
        <v>0</v>
      </c>
      <c r="L8" s="22">
        <v>1</v>
      </c>
    </row>
    <row r="9" spans="1:13" x14ac:dyDescent="0.25">
      <c r="A9" t="s">
        <v>42</v>
      </c>
      <c r="B9" t="s">
        <v>43</v>
      </c>
      <c r="C9">
        <v>1</v>
      </c>
      <c r="D9">
        <v>3</v>
      </c>
      <c r="E9">
        <v>-42.481014000000002</v>
      </c>
      <c r="F9">
        <v>-73.771246000000005</v>
      </c>
      <c r="G9">
        <v>1514.1232910000001</v>
      </c>
      <c r="H9" s="22">
        <v>1</v>
      </c>
      <c r="I9" s="22">
        <v>0</v>
      </c>
      <c r="J9" s="22">
        <v>0</v>
      </c>
      <c r="K9" s="22">
        <v>0</v>
      </c>
      <c r="L9" s="22">
        <v>1</v>
      </c>
    </row>
    <row r="10" spans="1:13" x14ac:dyDescent="0.25">
      <c r="A10" t="s">
        <v>42</v>
      </c>
      <c r="B10" t="s">
        <v>43</v>
      </c>
      <c r="C10">
        <v>1</v>
      </c>
      <c r="D10">
        <v>2</v>
      </c>
      <c r="E10">
        <v>-42.482914000000001</v>
      </c>
      <c r="F10">
        <v>-73.777750999999995</v>
      </c>
      <c r="G10">
        <v>772.12048300000004</v>
      </c>
      <c r="H10" s="22">
        <v>1</v>
      </c>
      <c r="I10" s="22">
        <v>0</v>
      </c>
      <c r="J10" s="22">
        <v>0</v>
      </c>
      <c r="K10" s="22">
        <v>0</v>
      </c>
      <c r="L10" s="22">
        <v>1</v>
      </c>
    </row>
    <row r="11" spans="1:13" x14ac:dyDescent="0.25">
      <c r="A11" t="s">
        <v>42</v>
      </c>
      <c r="B11" t="s">
        <v>43</v>
      </c>
      <c r="C11">
        <v>1</v>
      </c>
      <c r="D11">
        <v>1</v>
      </c>
      <c r="E11">
        <v>-42.481329000000002</v>
      </c>
      <c r="F11">
        <v>-73.780268000000007</v>
      </c>
      <c r="G11">
        <v>101.994377</v>
      </c>
      <c r="H11" s="22">
        <v>1</v>
      </c>
      <c r="I11" s="22">
        <v>0</v>
      </c>
      <c r="J11" s="22">
        <v>0</v>
      </c>
      <c r="K11" s="22">
        <v>0</v>
      </c>
      <c r="L11" s="22">
        <v>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TAPA</vt:lpstr>
      <vt:lpstr>PC</vt:lpstr>
      <vt:lpstr>LPP</vt:lpstr>
      <vt:lpstr>Hoja2</vt:lpstr>
      <vt:lpstr>Hoja1</vt:lpstr>
      <vt:lpstr>PC!Área_de_impresión</vt:lpstr>
      <vt:lpstr>TAPA!Área_de_impresión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Barahona</dc:creator>
  <cp:lastModifiedBy>Gustavo Andrés Barahona Faúndez</cp:lastModifiedBy>
  <cp:lastPrinted>2017-01-03T15:06:35Z</cp:lastPrinted>
  <dcterms:created xsi:type="dcterms:W3CDTF">2016-02-04T18:46:24Z</dcterms:created>
  <dcterms:modified xsi:type="dcterms:W3CDTF">2020-07-14T17:31:12Z</dcterms:modified>
</cp:coreProperties>
</file>