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ZE PUNTA ARENAS\01.-PO\MOD PO\A1\202005\"/>
    </mc:Choice>
  </mc:AlternateContent>
  <bookViews>
    <workbookView xWindow="-96" yWindow="-96" windowWidth="19380" windowHeight="10380" tabRatio="944" activeTab="1"/>
  </bookViews>
  <sheets>
    <sheet name="TAPA" sheetId="1" r:id="rId1"/>
    <sheet name="Operador PA" sheetId="2" r:id="rId2"/>
    <sheet name="D 1-I" sheetId="3" r:id="rId3"/>
    <sheet name="D 1-R" sheetId="4" r:id="rId4"/>
    <sheet name="D 1VN-I" sheetId="5" r:id="rId5"/>
    <sheet name="D 1VN-R " sheetId="6" r:id="rId6"/>
    <sheet name="D 2-I" sheetId="7" r:id="rId7"/>
    <sheet name="D 2-R" sheetId="8" r:id="rId8"/>
    <sheet name="D 2VN-I" sheetId="13" r:id="rId9"/>
    <sheet name="D 2VN-R" sheetId="14" r:id="rId10"/>
    <sheet name="D 5-I" sheetId="9" r:id="rId11"/>
    <sheet name="D 5-R" sheetId="10" r:id="rId12"/>
    <sheet name="D 5VN-I" sheetId="11" r:id="rId13"/>
    <sheet name="D 5VN-R" sheetId="12" r:id="rId14"/>
    <sheet name="D 9-I" sheetId="15" r:id="rId15"/>
    <sheet name="D 9-R" sheetId="16" r:id="rId16"/>
    <sheet name="D 6-I" sheetId="17" r:id="rId17"/>
    <sheet name="D 6-R " sheetId="18" r:id="rId18"/>
    <sheet name="D 6V-I" sheetId="19" r:id="rId19"/>
    <sheet name="D 6V-R" sheetId="20" r:id="rId20"/>
    <sheet name="D 6VN-I" sheetId="21" r:id="rId21"/>
    <sheet name="D 6VN-R" sheetId="22" r:id="rId22"/>
    <sheet name="D 6VVN-I" sheetId="23" r:id="rId23"/>
    <sheet name="D 6VVN-R" sheetId="24" r:id="rId24"/>
    <sheet name="D 8-I" sheetId="25" r:id="rId25"/>
    <sheet name="D 8-R" sheetId="26" r:id="rId26"/>
    <sheet name="D 8V-I" sheetId="27" r:id="rId27"/>
    <sheet name="D VH-I" sheetId="28" r:id="rId28"/>
    <sheet name="1-I" sheetId="55" r:id="rId29"/>
    <sheet name="1-R" sheetId="56" r:id="rId30"/>
    <sheet name="1VN-I" sheetId="57" r:id="rId31"/>
    <sheet name="1VN-R" sheetId="58" r:id="rId32"/>
    <sheet name="2-I" sheetId="59" r:id="rId33"/>
    <sheet name="2-R" sheetId="60" r:id="rId34"/>
    <sheet name="2VN-I" sheetId="61" r:id="rId35"/>
    <sheet name="2VN-R" sheetId="62" r:id="rId36"/>
    <sheet name="5-I" sheetId="63" r:id="rId37"/>
    <sheet name="5-R" sheetId="64" r:id="rId38"/>
    <sheet name="5VN-I" sheetId="65" r:id="rId39"/>
    <sheet name="5VN-R" sheetId="66" r:id="rId40"/>
    <sheet name="9-I" sheetId="67" r:id="rId41"/>
    <sheet name="9-R" sheetId="68" r:id="rId42"/>
    <sheet name="6-I" sheetId="69" r:id="rId43"/>
    <sheet name="6-R" sheetId="70" r:id="rId44"/>
    <sheet name="6VN-I" sheetId="71" r:id="rId45"/>
    <sheet name="6VN-R" sheetId="72" r:id="rId46"/>
    <sheet name="6V-I" sheetId="73" r:id="rId47"/>
    <sheet name="6V-R" sheetId="74" r:id="rId48"/>
    <sheet name="6VVN-I" sheetId="75" r:id="rId49"/>
    <sheet name="6VVN-R" sheetId="76" r:id="rId50"/>
    <sheet name="8-I" sheetId="77" r:id="rId51"/>
    <sheet name="8-R" sheetId="78" r:id="rId52"/>
    <sheet name="8V-I" sheetId="79" r:id="rId53"/>
    <sheet name="VH-I" sheetId="80" r:id="rId54"/>
  </sheets>
  <definedNames>
    <definedName name="_xlnm._FilterDatabase" localSheetId="1" hidden="1">'Operador PA'!$A$31:$I$57</definedName>
    <definedName name="Dias_en_el_mes" localSheetId="28">#REF!</definedName>
    <definedName name="Dias_en_el_mes" localSheetId="29">#REF!</definedName>
    <definedName name="Dias_en_el_mes" localSheetId="30">#REF!</definedName>
    <definedName name="Dias_en_el_mes" localSheetId="31">#REF!</definedName>
    <definedName name="Dias_en_el_mes" localSheetId="32">#REF!</definedName>
    <definedName name="Dias_en_el_mes" localSheetId="33">#REF!</definedName>
    <definedName name="Dias_en_el_mes" localSheetId="34">#REF!</definedName>
    <definedName name="Dias_en_el_mes" localSheetId="35">#REF!</definedName>
    <definedName name="Dias_en_el_mes" localSheetId="42">#REF!</definedName>
    <definedName name="Dias_en_el_mes" localSheetId="43">#REF!</definedName>
    <definedName name="Dias_en_el_mes" localSheetId="44">#REF!</definedName>
    <definedName name="Dias_en_el_mes" localSheetId="45">#REF!</definedName>
    <definedName name="Dias_en_el_mes" localSheetId="50">#REF!</definedName>
    <definedName name="Dias_en_el_mes" localSheetId="51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6">#REF!</definedName>
    <definedName name="Dias_en_el_mes" localSheetId="17">#REF!</definedName>
    <definedName name="Dias_en_el_mes" localSheetId="20">#REF!</definedName>
    <definedName name="Dias_en_el_mes" localSheetId="21">#REF!</definedName>
    <definedName name="Dias_en_el_mes" localSheetId="24">#REF!</definedName>
    <definedName name="Dias_en_el_mes" localSheetId="25">#REF!</definedName>
    <definedName name="Dias_en_el_mes">#REF!</definedName>
    <definedName name="Tarifa_Adulta" localSheetId="28">#REF!</definedName>
    <definedName name="Tarifa_Adulta" localSheetId="29">#REF!</definedName>
    <definedName name="Tarifa_Adulta" localSheetId="30">#REF!</definedName>
    <definedName name="Tarifa_Adulta" localSheetId="31">#REF!</definedName>
    <definedName name="Tarifa_Adulta" localSheetId="32">#REF!</definedName>
    <definedName name="Tarifa_Adulta" localSheetId="33">#REF!</definedName>
    <definedName name="Tarifa_Adulta" localSheetId="34">#REF!</definedName>
    <definedName name="Tarifa_Adulta" localSheetId="35">#REF!</definedName>
    <definedName name="Tarifa_Adulta" localSheetId="42">#REF!</definedName>
    <definedName name="Tarifa_Adulta" localSheetId="43">#REF!</definedName>
    <definedName name="Tarifa_Adulta" localSheetId="44">#REF!</definedName>
    <definedName name="Tarifa_Adulta" localSheetId="45">#REF!</definedName>
    <definedName name="Tarifa_Adulta" localSheetId="50">#REF!</definedName>
    <definedName name="Tarifa_Adulta" localSheetId="51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6">#REF!</definedName>
    <definedName name="Tarifa_Adulta" localSheetId="17">#REF!</definedName>
    <definedName name="Tarifa_Adulta" localSheetId="20">#REF!</definedName>
    <definedName name="Tarifa_Adulta" localSheetId="21">#REF!</definedName>
    <definedName name="Tarifa_Adulta" localSheetId="24">#REF!</definedName>
    <definedName name="Tarifa_Adulta" localSheetId="25">#REF!</definedName>
    <definedName name="Tarifa_Adul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D5" i="16" l="1"/>
  <c r="D7" i="77" l="1"/>
  <c r="E7" i="77"/>
  <c r="D7" i="78"/>
  <c r="E7" i="78"/>
  <c r="E7" i="80" l="1"/>
  <c r="D7" i="80"/>
  <c r="E37" i="59" l="1"/>
  <c r="E7" i="79"/>
  <c r="D7" i="79"/>
  <c r="E7" i="68"/>
  <c r="D7" i="68"/>
  <c r="B7" i="68"/>
  <c r="E7" i="67"/>
  <c r="D7" i="67"/>
  <c r="B7" i="67"/>
  <c r="E7" i="66"/>
  <c r="D7" i="66"/>
  <c r="B7" i="66"/>
  <c r="E7" i="65"/>
  <c r="D7" i="65"/>
  <c r="B7" i="65"/>
  <c r="B7" i="64"/>
  <c r="E7" i="64"/>
  <c r="D7" i="64"/>
  <c r="B7" i="63"/>
  <c r="E7" i="63"/>
  <c r="D7" i="63"/>
  <c r="B5" i="16"/>
  <c r="B5" i="15" l="1"/>
  <c r="B5" i="12"/>
  <c r="B5" i="11"/>
  <c r="B5" i="10"/>
  <c r="B5" i="9"/>
  <c r="I37" i="80" l="1"/>
  <c r="G37" i="80"/>
  <c r="E37" i="80"/>
  <c r="B2" i="80"/>
  <c r="I37" i="79"/>
  <c r="G37" i="79"/>
  <c r="E37" i="79"/>
  <c r="B2" i="79"/>
  <c r="I37" i="78"/>
  <c r="G37" i="78"/>
  <c r="E37" i="78"/>
  <c r="B2" i="78"/>
  <c r="I37" i="77"/>
  <c r="G37" i="77"/>
  <c r="E37" i="77"/>
  <c r="B2" i="77"/>
  <c r="I37" i="76"/>
  <c r="G37" i="76"/>
  <c r="E37" i="76"/>
  <c r="B2" i="76"/>
  <c r="I37" i="75"/>
  <c r="G37" i="75"/>
  <c r="E37" i="75"/>
  <c r="B2" i="75"/>
  <c r="I37" i="74"/>
  <c r="G37" i="74"/>
  <c r="E37" i="74"/>
  <c r="B2" i="74"/>
  <c r="I37" i="73"/>
  <c r="G37" i="73"/>
  <c r="E37" i="73"/>
  <c r="B2" i="73"/>
  <c r="I37" i="72"/>
  <c r="G37" i="72"/>
  <c r="E37" i="72"/>
  <c r="B2" i="72"/>
  <c r="I37" i="71"/>
  <c r="G37" i="71"/>
  <c r="E37" i="71"/>
  <c r="B2" i="71"/>
  <c r="I37" i="70"/>
  <c r="G37" i="70"/>
  <c r="E37" i="70"/>
  <c r="B2" i="70"/>
  <c r="I37" i="69"/>
  <c r="G37" i="69"/>
  <c r="E37" i="69"/>
  <c r="B2" i="69"/>
  <c r="I37" i="68"/>
  <c r="G37" i="68"/>
  <c r="E37" i="68"/>
  <c r="B2" i="68"/>
  <c r="I37" i="67"/>
  <c r="G37" i="67"/>
  <c r="E37" i="67"/>
  <c r="B2" i="67"/>
  <c r="I37" i="66"/>
  <c r="G37" i="66"/>
  <c r="E37" i="66"/>
  <c r="B2" i="66"/>
  <c r="I37" i="65"/>
  <c r="G37" i="65"/>
  <c r="E37" i="65"/>
  <c r="B2" i="65"/>
  <c r="I37" i="64"/>
  <c r="G37" i="64"/>
  <c r="E37" i="64"/>
  <c r="B2" i="64"/>
  <c r="I37" i="63"/>
  <c r="G37" i="63"/>
  <c r="E37" i="63"/>
  <c r="B2" i="63"/>
  <c r="I37" i="62"/>
  <c r="G37" i="62"/>
  <c r="E37" i="62"/>
  <c r="J37" i="62" s="1"/>
  <c r="B2" i="62"/>
  <c r="I37" i="61"/>
  <c r="G37" i="61"/>
  <c r="E37" i="61"/>
  <c r="B2" i="61"/>
  <c r="I37" i="60"/>
  <c r="G37" i="60"/>
  <c r="E37" i="60"/>
  <c r="B2" i="60"/>
  <c r="I37" i="59"/>
  <c r="G37" i="59"/>
  <c r="B2" i="59"/>
  <c r="I37" i="58"/>
  <c r="G37" i="58"/>
  <c r="E37" i="58"/>
  <c r="B2" i="58"/>
  <c r="I37" i="57"/>
  <c r="G37" i="57"/>
  <c r="E37" i="57"/>
  <c r="B2" i="57"/>
  <c r="I37" i="56"/>
  <c r="G37" i="56"/>
  <c r="E37" i="56"/>
  <c r="B2" i="56"/>
  <c r="I37" i="55"/>
  <c r="G37" i="55"/>
  <c r="E37" i="55"/>
  <c r="B2" i="55"/>
  <c r="K57" i="2" l="1"/>
  <c r="K33" i="2" l="1"/>
  <c r="M33" i="2" s="1"/>
  <c r="K32" i="2"/>
  <c r="M32" i="2" s="1"/>
  <c r="K34" i="2"/>
  <c r="M34" i="2" s="1"/>
  <c r="K35" i="2"/>
  <c r="M35" i="2" s="1"/>
  <c r="K36" i="2"/>
  <c r="M36" i="2" s="1"/>
  <c r="K37" i="2"/>
  <c r="M37" i="2" s="1"/>
  <c r="K38" i="2"/>
  <c r="M38" i="2" s="1"/>
  <c r="K39" i="2"/>
  <c r="M39" i="2" s="1"/>
  <c r="K40" i="2"/>
  <c r="M40" i="2" s="1"/>
  <c r="K41" i="2"/>
  <c r="M41" i="2" s="1"/>
  <c r="K42" i="2"/>
  <c r="M42" i="2" s="1"/>
  <c r="K43" i="2"/>
  <c r="M43" i="2" s="1"/>
  <c r="K44" i="2"/>
  <c r="M44" i="2" s="1"/>
  <c r="K45" i="2"/>
  <c r="M45" i="2" s="1"/>
  <c r="K46" i="2"/>
  <c r="M46" i="2" s="1"/>
  <c r="K47" i="2"/>
  <c r="M47" i="2" s="1"/>
  <c r="K48" i="2"/>
  <c r="M48" i="2" s="1"/>
  <c r="K49" i="2"/>
  <c r="M49" i="2" s="1"/>
  <c r="K50" i="2"/>
  <c r="M50" i="2" s="1"/>
  <c r="K51" i="2"/>
  <c r="M51" i="2" s="1"/>
  <c r="K52" i="2"/>
  <c r="M52" i="2" s="1"/>
  <c r="K53" i="2"/>
  <c r="M53" i="2" s="1"/>
  <c r="K54" i="2"/>
  <c r="M54" i="2" s="1"/>
  <c r="K55" i="2"/>
  <c r="M55" i="2" s="1"/>
  <c r="K56" i="2"/>
  <c r="M56" i="2" s="1"/>
  <c r="E5" i="28"/>
  <c r="D5" i="28"/>
  <c r="B2" i="28"/>
  <c r="E5" i="22"/>
  <c r="D5" i="22"/>
  <c r="E5" i="21"/>
  <c r="D5" i="21"/>
  <c r="E5" i="20"/>
  <c r="D5" i="20"/>
  <c r="D5" i="19"/>
  <c r="E5" i="14"/>
  <c r="D8" i="14" s="1"/>
  <c r="D5" i="14"/>
  <c r="D7" i="14" s="1"/>
  <c r="E5" i="13"/>
  <c r="D8" i="13" s="1"/>
  <c r="D5" i="13"/>
  <c r="D7" i="13" s="1"/>
  <c r="E5" i="12"/>
  <c r="D8" i="12" s="1"/>
  <c r="D5" i="11"/>
  <c r="D7" i="11" s="1"/>
  <c r="E5" i="10"/>
  <c r="D8" i="10" s="1"/>
  <c r="E5" i="9"/>
  <c r="D8" i="9" s="1"/>
  <c r="D5" i="9"/>
  <c r="D7" i="9" s="1"/>
  <c r="E5" i="19"/>
  <c r="D5" i="12"/>
  <c r="D7" i="12" s="1"/>
  <c r="E5" i="11"/>
  <c r="D8" i="11" s="1"/>
  <c r="D5" i="10"/>
  <c r="D7" i="10" s="1"/>
  <c r="D5" i="8"/>
  <c r="D7" i="8" s="1"/>
  <c r="E5" i="5"/>
  <c r="D8" i="5" s="1"/>
  <c r="E5" i="8"/>
  <c r="D8" i="8" s="1"/>
  <c r="E5" i="27"/>
  <c r="D8" i="27" s="1"/>
  <c r="D5" i="27"/>
  <c r="D7" i="27" s="1"/>
  <c r="E5" i="26"/>
  <c r="D5" i="26"/>
  <c r="E5" i="25"/>
  <c r="D5" i="25"/>
  <c r="E5" i="24"/>
  <c r="D5" i="24"/>
  <c r="E5" i="23"/>
  <c r="D5" i="23"/>
  <c r="E5" i="18"/>
  <c r="D5" i="18"/>
  <c r="E5" i="17"/>
  <c r="D5" i="17"/>
  <c r="E5" i="16"/>
  <c r="D8" i="16" s="1"/>
  <c r="D7" i="16"/>
  <c r="E5" i="15"/>
  <c r="D8" i="15" s="1"/>
  <c r="D5" i="15"/>
  <c r="D7" i="15" s="1"/>
  <c r="D5" i="7"/>
  <c r="D7" i="7" s="1"/>
  <c r="E5" i="7"/>
  <c r="D8" i="7" s="1"/>
  <c r="E5" i="6"/>
  <c r="D8" i="6" s="1"/>
  <c r="B2" i="23"/>
  <c r="B2" i="24"/>
  <c r="B2" i="12"/>
  <c r="B2" i="11"/>
  <c r="B2" i="20"/>
  <c r="B2" i="19"/>
  <c r="B2" i="9"/>
  <c r="B2" i="10"/>
  <c r="B2" i="27"/>
  <c r="B2" i="22"/>
  <c r="B2" i="18"/>
  <c r="B2" i="13"/>
  <c r="B2" i="7"/>
  <c r="B4" i="1"/>
  <c r="B4" i="2" s="1"/>
  <c r="D5" i="6"/>
  <c r="D7" i="6"/>
  <c r="D5" i="5"/>
  <c r="D7" i="5" s="1"/>
  <c r="D5" i="4"/>
  <c r="D7" i="4" s="1"/>
  <c r="B2" i="26"/>
  <c r="B2" i="25"/>
  <c r="B2" i="21"/>
  <c r="B2" i="17"/>
  <c r="B2" i="14"/>
  <c r="B2" i="8"/>
  <c r="B2" i="5"/>
  <c r="B2" i="6"/>
  <c r="C14" i="2"/>
  <c r="E5" i="4"/>
  <c r="D8" i="4" s="1"/>
  <c r="E5" i="3"/>
  <c r="D8" i="3" s="1"/>
  <c r="D5" i="3"/>
  <c r="D7" i="3" s="1"/>
  <c r="H11" i="2"/>
  <c r="H8" i="2"/>
  <c r="C11" i="2"/>
  <c r="C10" i="2"/>
  <c r="C9" i="2"/>
  <c r="C8" i="2"/>
  <c r="B2" i="4"/>
  <c r="B2" i="3"/>
</calcChain>
</file>

<file path=xl/sharedStrings.xml><?xml version="1.0" encoding="utf-8"?>
<sst xmlns="http://schemas.openxmlformats.org/spreadsheetml/2006/main" count="3941" uniqueCount="286">
  <si>
    <t>TIPO REGULACIÓN</t>
  </si>
  <si>
    <t>ZE</t>
  </si>
  <si>
    <t>TIPO</t>
  </si>
  <si>
    <t>PO</t>
  </si>
  <si>
    <t>ESTACIONALIDAD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</si>
  <si>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</si>
  <si>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</si>
  <si>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</si>
  <si>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</si>
  <si>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</si>
  <si>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</si>
  <si>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</si>
  <si>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</si>
  <si>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</si>
  <si>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</si>
  <si>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</si>
  <si>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</si>
  <si>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</si>
  <si>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</si>
  <si>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</si>
  <si>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</si>
  <si>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</si>
  <si>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</si>
  <si>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</si>
  <si>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</si>
  <si>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</si>
  <si>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</si>
  <si>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</si>
  <si>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</si>
  <si>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</si>
  <si>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</si>
  <si>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</si>
  <si>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</si>
  <si>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</si>
  <si>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</si>
  <si>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</si>
  <si>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</si>
  <si>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</si>
  <si>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</si>
  <si>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</si>
  <si>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</si>
  <si>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</si>
  <si>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</si>
  <si>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</si>
  <si>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</si>
  <si>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</si>
  <si>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Archipiélago de Chiloé</t>
  </si>
  <si>
    <t>Hospital Regional</t>
  </si>
  <si>
    <t>SI</t>
  </si>
  <si>
    <t>Regreso</t>
  </si>
  <si>
    <t>1VN</t>
  </si>
  <si>
    <t>Inacap</t>
  </si>
  <si>
    <t>Villa Nelda Panicucci</t>
  </si>
  <si>
    <t>Zona Franca</t>
  </si>
  <si>
    <t>2VN</t>
  </si>
  <si>
    <t>6VN</t>
  </si>
  <si>
    <t>6V</t>
  </si>
  <si>
    <t>Huillinco</t>
  </si>
  <si>
    <t>6VVN</t>
  </si>
  <si>
    <t>8V</t>
  </si>
  <si>
    <t>Los Flamencos</t>
  </si>
  <si>
    <t>VH</t>
  </si>
  <si>
    <t>Pueblos Unidos</t>
  </si>
  <si>
    <t>IDA</t>
  </si>
  <si>
    <t>INICIO DEL SERVICIO</t>
  </si>
  <si>
    <t xml:space="preserve">FIN DEL SERVICIO </t>
  </si>
  <si>
    <t>DETALLE DE TRAZADO</t>
  </si>
  <si>
    <t>Nro</t>
  </si>
  <si>
    <t>CALLE</t>
  </si>
  <si>
    <t>COMUNA</t>
  </si>
  <si>
    <t>Dalcahue con Avda. Canal de Chacao</t>
  </si>
  <si>
    <t>Punta Arenas</t>
  </si>
  <si>
    <t>Avda. Canal de Chacao</t>
  </si>
  <si>
    <t>Patagona</t>
  </si>
  <si>
    <t>Avda. Pueblos Unidos</t>
  </si>
  <si>
    <t>Manuel Rodríguez</t>
  </si>
  <si>
    <t>Av. Presidente Jorge Alessandri</t>
  </si>
  <si>
    <t>José Martínez de Aldunate</t>
  </si>
  <si>
    <t>Av. Presidente Salvador Allende Sur</t>
  </si>
  <si>
    <t>Av. Independencia Sur</t>
  </si>
  <si>
    <t>21 de Mayo</t>
  </si>
  <si>
    <t>Plaza Gobernador Benjamín Muñoz Gamero</t>
  </si>
  <si>
    <t>Hernando de Magallanes</t>
  </si>
  <si>
    <t>Diagonal Don Bosco</t>
  </si>
  <si>
    <t>Av. Bulnes Oriente</t>
  </si>
  <si>
    <t>Angamos</t>
  </si>
  <si>
    <t>General Estanislao del Canto</t>
  </si>
  <si>
    <t>Sargento Juan de Dios Aldea</t>
  </si>
  <si>
    <t>Manuel Aguilar</t>
  </si>
  <si>
    <t>Av. Eduardo Frei Montalva Oriente</t>
  </si>
  <si>
    <t>Carlos Condell</t>
  </si>
  <si>
    <t>Av. Circunvalación General Ramón Cañas Montalva</t>
  </si>
  <si>
    <t>Capitán Guillermos</t>
  </si>
  <si>
    <t>REGRESO</t>
  </si>
  <si>
    <t>Av.  Eduardo Frei Montalva Poniente</t>
  </si>
  <si>
    <t>Capitán Juan Guillermos</t>
  </si>
  <si>
    <t>Av. Eduardo Frei Montalva Poniente</t>
  </si>
  <si>
    <t>General Juan Salvo</t>
  </si>
  <si>
    <t>José Ignacio Zenteno</t>
  </si>
  <si>
    <t>Diagonal Universidad</t>
  </si>
  <si>
    <t>Pasaje Bermúdez</t>
  </si>
  <si>
    <t>Almirante Manuel Señoret</t>
  </si>
  <si>
    <t>Maipú</t>
  </si>
  <si>
    <t>Chiloé</t>
  </si>
  <si>
    <t>Capitán Ignacio Carrera Pinto</t>
  </si>
  <si>
    <t>Av. Independencia Norte</t>
  </si>
  <si>
    <t>Av. Presidente Salvador Allende Gossens Norte</t>
  </si>
  <si>
    <t>Av. Presidente Jorge Alessandri Rodríguez</t>
  </si>
  <si>
    <t>Av. Bulnes Oriente (hasta bandejon central frente a local Mega Store)</t>
  </si>
  <si>
    <t>Av. Bulnes Poniente (frente a distribuidora Adelco)</t>
  </si>
  <si>
    <t xml:space="preserve">Maipú </t>
  </si>
  <si>
    <t>Ignacio Carrera Pinto</t>
  </si>
  <si>
    <t>Carlos González Yaksic esq., Alc Juan Poblete Silva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</si>
  <si>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</si>
  <si>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</si>
  <si>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</si>
  <si>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</si>
  <si>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</si>
  <si>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</si>
  <si>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Océano Pacífico</t>
  </si>
  <si>
    <t>Av. Presidente Salvador Allende Gossens Sur</t>
  </si>
  <si>
    <t>General Estanislao del Campo</t>
  </si>
  <si>
    <t>Cirujano Videla</t>
  </si>
  <si>
    <t>Rómulo Correa</t>
  </si>
  <si>
    <t>Coronel Santos Mardones</t>
  </si>
  <si>
    <t>Av. España</t>
  </si>
  <si>
    <t>El Ovejero</t>
  </si>
  <si>
    <t xml:space="preserve">Patagona </t>
  </si>
  <si>
    <t>Carlos González Yaksic esq., Alcalde Juan Poblete Silva</t>
  </si>
  <si>
    <t>Avda. Bulnes Oriente (hasta Bandejon frente a local Mega Store)</t>
  </si>
  <si>
    <t>Av. Bulnes Poniente ( frente a distribuidora Adelco)</t>
  </si>
  <si>
    <t>Oceano Pacífico</t>
  </si>
  <si>
    <t>Plaza  Gobernador Benjamín Muñoz Gamero</t>
  </si>
  <si>
    <t>Avda. Bulnes Oriente (hasta bandejon frente a local mega Store)</t>
  </si>
  <si>
    <t>DETALLE SERVICIO (4 ida)</t>
  </si>
  <si>
    <t>Teniente Serrano</t>
  </si>
  <si>
    <t>José Velasquez</t>
  </si>
  <si>
    <t>Calle 2</t>
  </si>
  <si>
    <t>Arauco</t>
  </si>
  <si>
    <t>Av. Independencia</t>
  </si>
  <si>
    <t>Av. Manuel Bulnes Oriente</t>
  </si>
  <si>
    <t>José Miguel Carrera</t>
  </si>
  <si>
    <t xml:space="preserve"> Hospital Regional</t>
  </si>
  <si>
    <t>DETALLE SERVICIO (4 regreso)</t>
  </si>
  <si>
    <t>Sargento Aldea</t>
  </si>
  <si>
    <t>Psje Bermúdez</t>
  </si>
  <si>
    <t>Almrte. Señoret</t>
  </si>
  <si>
    <t>Dalcahue con Canal de Chacao</t>
  </si>
  <si>
    <t>Av. Ancud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</si>
  <si>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</si>
  <si>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</si>
  <si>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</si>
  <si>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</si>
  <si>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</si>
  <si>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</si>
  <si>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</si>
  <si>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</si>
  <si>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</si>
  <si>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DETALLE DEL TRAZADO</t>
  </si>
  <si>
    <t>Guillermo Pérez de Arce</t>
  </si>
  <si>
    <t>Huillinco esquina Pasaje Linao</t>
  </si>
  <si>
    <t>Francisco Anibal Pinto</t>
  </si>
  <si>
    <t>Ramón Serrano</t>
  </si>
  <si>
    <t>Señoret</t>
  </si>
  <si>
    <t>Perez de Arce</t>
  </si>
  <si>
    <t>Av. Presidente Manuel Bulnes</t>
  </si>
  <si>
    <t>Av. Eduardo Frei Montalva</t>
  </si>
  <si>
    <t>AV. Eduardo Frei Montalva</t>
  </si>
  <si>
    <t>Arturo Prat Chacon</t>
  </si>
  <si>
    <t>Av. Presidente Pedro Aguirre Cerda</t>
  </si>
  <si>
    <t>Simón Bolivar</t>
  </si>
  <si>
    <t>AV. Eduardo Frei Montalva Oriente</t>
  </si>
  <si>
    <t>Avda. Bulnes oriente (Hasta bandejon frente a local Mega Store)</t>
  </si>
  <si>
    <t xml:space="preserve"> </t>
  </si>
  <si>
    <t>DETALLE DEL TRAZADO 6 VN-R</t>
  </si>
  <si>
    <t>Av. Bulnes Oriente (hasta bandejon frente a local mega Store)</t>
  </si>
  <si>
    <t>Av. Bulnes Oriente (frente a distribuidora Adelco)</t>
  </si>
  <si>
    <t>Av. Los Flamencos</t>
  </si>
  <si>
    <t xml:space="preserve">Dalcahue con Canal de Chacao </t>
  </si>
  <si>
    <t>Av. Canal de Chacao con Dalcahue</t>
  </si>
  <si>
    <t>Dalcahue</t>
  </si>
  <si>
    <t>Ancud</t>
  </si>
  <si>
    <t xml:space="preserve">Jose Ballesteros </t>
  </si>
  <si>
    <t>Los Copihues</t>
  </si>
  <si>
    <t>General Juan Gregorio De Las Heras</t>
  </si>
  <si>
    <t>Jose Francisco Vergara</t>
  </si>
  <si>
    <t>Miraflores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</si>
  <si>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</si>
  <si>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</si>
  <si>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</si>
  <si>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</si>
  <si>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</si>
  <si>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</si>
  <si>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</si>
  <si>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</si>
  <si>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Av. Los Generales</t>
  </si>
  <si>
    <t>Los Generales</t>
  </si>
  <si>
    <t>Llaima</t>
  </si>
  <si>
    <t>General Ernesto Medina Parker</t>
  </si>
  <si>
    <t>Av. Bulnes Poniente</t>
  </si>
  <si>
    <t>Kuzma Slavic</t>
  </si>
  <si>
    <t>Pedro Sarmiento De Gamboa</t>
  </si>
  <si>
    <t>José Francisco Vergara</t>
  </si>
  <si>
    <t>Jose Ballesteros Cárcamo</t>
  </si>
  <si>
    <t xml:space="preserve">Dalcahue </t>
  </si>
  <si>
    <t>Av. Canal De Chacao con Dalcahue</t>
  </si>
  <si>
    <t>Capitán  Ignacio Carrera Pinto</t>
  </si>
  <si>
    <t>Dalcahue (Junta de Vecinos)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</si>
  <si>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</si>
  <si>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</si>
  <si>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</si>
  <si>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</si>
  <si>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</si>
  <si>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</si>
  <si>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</si>
  <si>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</si>
  <si>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</si>
  <si>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</si>
  <si>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</si>
  <si>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</si>
  <si>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</si>
  <si>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</si>
  <si>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</si>
  <si>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</si>
  <si>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</si>
  <si>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</si>
  <si>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</si>
  <si>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</si>
  <si>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Baja</t>
  </si>
  <si>
    <t>09:00-09:59</t>
  </si>
  <si>
    <t>Media</t>
  </si>
  <si>
    <t>10:00-10:59</t>
  </si>
  <si>
    <t>Baja 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</si>
  <si>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</si>
  <si>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</si>
  <si>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</si>
  <si>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</si>
  <si>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</si>
  <si>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</si>
  <si>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</si>
  <si>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</si>
  <si>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</si>
  <si>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</si>
  <si>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</si>
  <si>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</si>
  <si>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</si>
  <si>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</si>
  <si>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</si>
  <si>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 xml:space="preserve">Baja </t>
  </si>
  <si>
    <t>Avda Costanera del Estrecho</t>
  </si>
  <si>
    <t>Avda Norte Sur (Zona Franca)</t>
  </si>
  <si>
    <t>Avda. Oriente Poniente (Zona Franca)</t>
  </si>
  <si>
    <t>Avda. Oriente Poniente esquina Avda. 2 Poniente (Zona Franca)</t>
  </si>
  <si>
    <t>Avda. 2 Poniente esquina Calle 1 Norte (Zona Franca)</t>
  </si>
  <si>
    <t>Avda. 2 Poniente (Zona Franca)</t>
  </si>
  <si>
    <t>Juan Ladrilleros</t>
  </si>
  <si>
    <t>Mar de Chile</t>
  </si>
  <si>
    <t>Bahía Decepción</t>
  </si>
  <si>
    <t>NORMAL</t>
  </si>
  <si>
    <t>Villa Mirador al Estrecho</t>
  </si>
  <si>
    <t>Centro</t>
  </si>
  <si>
    <t>Av. Circunvalación General Ramón Cañas Montalva esquina Ramón Carnicer</t>
  </si>
  <si>
    <t xml:space="preserve">Manuel Aguilar </t>
  </si>
  <si>
    <t>Calle2</t>
  </si>
  <si>
    <t>Av. General del Canto</t>
  </si>
  <si>
    <t>Avda. Eduardo Frei Oriente</t>
  </si>
  <si>
    <t>Romulo Correa</t>
  </si>
  <si>
    <t>Capitan Guillermos</t>
  </si>
  <si>
    <t xml:space="preserve">Avda. Bulnes oriente </t>
  </si>
  <si>
    <t xml:space="preserve">Los Flamencos </t>
  </si>
  <si>
    <t>General Salvo</t>
  </si>
  <si>
    <t>Av. Circunvalación General Ramón Cañas Montalva esquina Ramon Carnicer</t>
  </si>
  <si>
    <t>José Martínez de Aldunate Oriente</t>
  </si>
  <si>
    <t>Av Eduardo Frei Oriente</t>
  </si>
  <si>
    <t>Av. España Oriente</t>
  </si>
  <si>
    <t>Esteban Capcovic</t>
  </si>
  <si>
    <t>An. Eduardo Frei Poniente</t>
  </si>
  <si>
    <t>José Igancio Zenteno</t>
  </si>
  <si>
    <t>Igancio Carrera Pinto</t>
  </si>
  <si>
    <t>5VN</t>
  </si>
  <si>
    <t>José Menéndez</t>
  </si>
  <si>
    <t>Bernardo O'Higgins</t>
  </si>
  <si>
    <t>Avda. Cristobal Colón</t>
  </si>
  <si>
    <t>Karina Arellano Chávez</t>
  </si>
  <si>
    <t>Monseñor José Fagnano</t>
  </si>
  <si>
    <t>Claudia 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</si>
</sst>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color theme="1"/>
      <name val="Verdana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1" borderId="0" applyNumberFormat="0" applyBorder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0" fillId="23" borderId="11" applyNumberFormat="0" applyAlignment="0" applyProtection="0"/>
    <xf numFmtId="0" fontId="21" fillId="24" borderId="12" applyNumberFormat="0" applyAlignment="0" applyProtection="0"/>
    <xf numFmtId="0" fontId="22" fillId="0" borderId="13" applyNumberFormat="0" applyFill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8" borderId="0" applyNumberFormat="0" applyBorder="0" applyAlignment="0" applyProtection="0"/>
    <xf numFmtId="0" fontId="24" fillId="14" borderId="11" applyNumberFormat="0" applyAlignment="0" applyProtection="0"/>
    <xf numFmtId="0" fontId="24" fillId="14" borderId="11" applyNumberFormat="0" applyAlignment="0" applyProtection="0"/>
    <xf numFmtId="0" fontId="24" fillId="14" borderId="11" applyNumberFormat="0" applyAlignment="0" applyProtection="0"/>
    <xf numFmtId="0" fontId="24" fillId="14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/>
    <xf numFmtId="167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3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0" fillId="29" borderId="0" applyNumberFormat="0" applyBorder="0" applyAlignment="0" applyProtection="0"/>
    <xf numFmtId="0" fontId="38" fillId="0" borderId="0"/>
    <xf numFmtId="0" fontId="27" fillId="0" borderId="0"/>
    <xf numFmtId="0" fontId="28" fillId="0" borderId="0"/>
    <xf numFmtId="0" fontId="27" fillId="0" borderId="0"/>
    <xf numFmtId="0" fontId="38" fillId="0" borderId="0"/>
    <xf numFmtId="0" fontId="28" fillId="0" borderId="0"/>
    <xf numFmtId="0" fontId="38" fillId="0" borderId="0"/>
    <xf numFmtId="0" fontId="27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28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0" fontId="17" fillId="30" borderId="14" applyNumberFormat="0" applyFon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1" fillId="23" borderId="1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23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3" borderId="5" xfId="0" applyFont="1" applyFill="1" applyBorder="1" applyAlignment="1"/>
    <xf numFmtId="0" fontId="9" fillId="0" borderId="0" xfId="0" applyFont="1"/>
    <xf numFmtId="0" fontId="1" fillId="0" borderId="0" xfId="0" applyFont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4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0" fillId="0" borderId="2" xfId="0" applyNumberFormat="1" applyFill="1" applyBorder="1"/>
    <xf numFmtId="0" fontId="0" fillId="0" borderId="0" xfId="0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3" fillId="0" borderId="0" xfId="0" applyFont="1" applyFill="1"/>
    <xf numFmtId="0" fontId="10" fillId="0" borderId="0" xfId="0" applyFont="1"/>
    <xf numFmtId="0" fontId="1" fillId="0" borderId="2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/>
    </xf>
    <xf numFmtId="0" fontId="1" fillId="31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40" fillId="0" borderId="20" xfId="208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textRotation="255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209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" xfId="208" builtinId="26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17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D31" sqref="D31"/>
    </sheetView>
  </sheetViews>
  <sheetFormatPr baseColWidth="10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83" t="str">
        <f>+D12&amp;"_"&amp;D13&amp;"_"&amp;D14&amp;"_"&amp;D15&amp;"_"&amp;I12&amp;"_"&amp;YEAR(D17)&amp;"_"&amp;I13</f>
        <v>PO_XII_PUNTA ARENAS_PA_NORMAL_2020_4</v>
      </c>
      <c r="C4" s="83"/>
      <c r="D4" s="83"/>
      <c r="E4" s="83"/>
      <c r="F4" s="83"/>
      <c r="G4" s="83"/>
      <c r="H4" s="83"/>
      <c r="I4" s="83"/>
      <c r="J4" s="83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84" t="s">
        <v>0</v>
      </c>
      <c r="C11" s="84"/>
      <c r="D11" s="85" t="s">
        <v>1</v>
      </c>
      <c r="E11" s="86"/>
    </row>
    <row r="12" spans="1:10" x14ac:dyDescent="0.3">
      <c r="B12" s="77" t="s">
        <v>2</v>
      </c>
      <c r="C12" s="77"/>
      <c r="D12" s="79" t="s">
        <v>3</v>
      </c>
      <c r="E12" s="79"/>
      <c r="G12" s="77" t="s">
        <v>4</v>
      </c>
      <c r="H12" s="77"/>
      <c r="I12" s="79" t="s">
        <v>258</v>
      </c>
      <c r="J12" s="79"/>
    </row>
    <row r="13" spans="1:10" x14ac:dyDescent="0.3">
      <c r="B13" s="77" t="s">
        <v>5</v>
      </c>
      <c r="C13" s="77"/>
      <c r="D13" s="79" t="s">
        <v>6</v>
      </c>
      <c r="E13" s="79"/>
      <c r="G13" s="77" t="s">
        <v>7</v>
      </c>
      <c r="H13" s="77"/>
      <c r="I13" s="82">
        <v>4</v>
      </c>
      <c r="J13" s="82"/>
    </row>
    <row r="14" spans="1:10" x14ac:dyDescent="0.3">
      <c r="B14" s="77" t="s">
        <v>8</v>
      </c>
      <c r="C14" s="77"/>
      <c r="D14" s="79" t="s">
        <v>9</v>
      </c>
      <c r="E14" s="79"/>
    </row>
    <row r="15" spans="1:10" x14ac:dyDescent="0.3">
      <c r="B15" s="77" t="s">
        <v>10</v>
      </c>
      <c r="C15" s="77"/>
      <c r="D15" s="80" t="s">
        <v>11</v>
      </c>
      <c r="E15" s="80"/>
      <c r="F15" s="2"/>
      <c r="G15" s="2"/>
      <c r="H15" s="1"/>
      <c r="I15" s="1"/>
      <c r="J15" s="1"/>
    </row>
    <row r="16" spans="1:10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x14ac:dyDescent="0.3">
      <c r="B17" s="77" t="s">
        <v>12</v>
      </c>
      <c r="C17" s="77"/>
      <c r="D17" s="64">
        <v>43969</v>
      </c>
      <c r="E17" s="2"/>
      <c r="F17" s="6" t="s">
        <v>13</v>
      </c>
      <c r="G17" s="81" t="s">
        <v>283</v>
      </c>
      <c r="H17" s="81"/>
      <c r="I17" s="81"/>
      <c r="J17" s="81"/>
    </row>
    <row r="18" spans="2:10" x14ac:dyDescent="0.3">
      <c r="B18" s="77" t="s">
        <v>14</v>
      </c>
      <c r="C18" s="77"/>
      <c r="D18" s="66">
        <v>44196</v>
      </c>
      <c r="E18" s="2"/>
      <c r="F18" s="6" t="s">
        <v>15</v>
      </c>
      <c r="G18" s="78" t="s">
        <v>285</v>
      </c>
      <c r="H18" s="78"/>
      <c r="I18" s="78"/>
      <c r="J18" s="78"/>
    </row>
    <row r="19" spans="2:10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zoomScale="90" zoomScaleNormal="90" workbookViewId="0">
      <selection activeCell="H15" sqref="H15"/>
    </sheetView>
  </sheetViews>
  <sheetFormatPr baseColWidth="10" defaultRowHeight="14.4" x14ac:dyDescent="0.3"/>
  <cols>
    <col min="4" max="4" width="38.5546875" customWidth="1"/>
    <col min="5" max="5" width="20.88671875" customWidth="1"/>
    <col min="9" max="9" width="15.441406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(2VN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54</v>
      </c>
      <c r="C5" s="27" t="s">
        <v>93</v>
      </c>
      <c r="D5" s="27" t="str">
        <f>'Operador PA'!D39</f>
        <v>Inacap</v>
      </c>
      <c r="E5" s="27" t="str">
        <f>'Operador PA'!F39</f>
        <v>Villa Nelda Panicucci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Inacap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Villa Nelda Panicucci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4">
        <v>1</v>
      </c>
      <c r="C12" s="148" t="s">
        <v>109</v>
      </c>
      <c r="D12" s="135"/>
      <c r="E12" s="109" t="s">
        <v>71</v>
      </c>
      <c r="F12" s="109"/>
      <c r="G12" s="12"/>
    </row>
    <row r="13" spans="2:9" x14ac:dyDescent="0.3">
      <c r="B13" s="70">
        <v>2</v>
      </c>
      <c r="C13" s="148" t="s">
        <v>125</v>
      </c>
      <c r="D13" s="135"/>
      <c r="E13" s="109" t="s">
        <v>71</v>
      </c>
      <c r="F13" s="109"/>
      <c r="G13" s="31"/>
    </row>
    <row r="14" spans="2:9" x14ac:dyDescent="0.3">
      <c r="B14" s="70">
        <v>3</v>
      </c>
      <c r="C14" s="148" t="s">
        <v>126</v>
      </c>
      <c r="D14" s="135"/>
      <c r="E14" s="109" t="s">
        <v>71</v>
      </c>
      <c r="F14" s="109"/>
      <c r="G14" s="31"/>
    </row>
    <row r="15" spans="2:9" x14ac:dyDescent="0.3">
      <c r="B15" s="70">
        <v>4</v>
      </c>
      <c r="C15" s="148" t="s">
        <v>96</v>
      </c>
      <c r="D15" s="135"/>
      <c r="E15" s="109" t="s">
        <v>71</v>
      </c>
      <c r="F15" s="109"/>
      <c r="G15" s="31"/>
    </row>
    <row r="16" spans="2:9" x14ac:dyDescent="0.3">
      <c r="B16" s="70">
        <v>5</v>
      </c>
      <c r="C16" s="148" t="s">
        <v>95</v>
      </c>
      <c r="D16" s="135"/>
      <c r="E16" s="109" t="s">
        <v>71</v>
      </c>
      <c r="F16" s="109"/>
      <c r="G16" s="31"/>
    </row>
    <row r="17" spans="2:7" x14ac:dyDescent="0.3">
      <c r="B17" s="70">
        <v>6</v>
      </c>
      <c r="C17" s="148" t="s">
        <v>91</v>
      </c>
      <c r="D17" s="135"/>
      <c r="E17" s="109" t="s">
        <v>71</v>
      </c>
      <c r="F17" s="109"/>
      <c r="G17" s="31"/>
    </row>
    <row r="18" spans="2:7" x14ac:dyDescent="0.3">
      <c r="B18" s="70">
        <v>7</v>
      </c>
      <c r="C18" s="148" t="s">
        <v>123</v>
      </c>
      <c r="D18" s="135"/>
      <c r="E18" s="109" t="s">
        <v>71</v>
      </c>
      <c r="F18" s="109"/>
      <c r="G18" s="31"/>
    </row>
    <row r="19" spans="2:7" x14ac:dyDescent="0.3">
      <c r="B19" s="70">
        <v>8</v>
      </c>
      <c r="C19" s="148" t="s">
        <v>122</v>
      </c>
      <c r="D19" s="135"/>
      <c r="E19" s="109" t="s">
        <v>71</v>
      </c>
      <c r="F19" s="109"/>
    </row>
    <row r="20" spans="2:7" x14ac:dyDescent="0.3">
      <c r="B20" s="70">
        <v>9</v>
      </c>
      <c r="C20" s="148" t="s">
        <v>97</v>
      </c>
      <c r="D20" s="135"/>
      <c r="E20" s="109" t="s">
        <v>71</v>
      </c>
      <c r="F20" s="109"/>
    </row>
    <row r="21" spans="2:7" x14ac:dyDescent="0.3">
      <c r="B21" s="70">
        <v>10</v>
      </c>
      <c r="C21" s="148" t="s">
        <v>98</v>
      </c>
      <c r="D21" s="135"/>
      <c r="E21" s="109" t="s">
        <v>71</v>
      </c>
      <c r="F21" s="109"/>
    </row>
    <row r="22" spans="2:7" x14ac:dyDescent="0.3">
      <c r="B22" s="70">
        <v>11</v>
      </c>
      <c r="C22" s="148" t="s">
        <v>99</v>
      </c>
      <c r="D22" s="135"/>
      <c r="E22" s="109" t="s">
        <v>71</v>
      </c>
      <c r="F22" s="109"/>
    </row>
    <row r="23" spans="2:7" x14ac:dyDescent="0.3">
      <c r="B23" s="70">
        <v>12</v>
      </c>
      <c r="C23" s="148" t="s">
        <v>73</v>
      </c>
      <c r="D23" s="135"/>
      <c r="E23" s="109" t="s">
        <v>71</v>
      </c>
      <c r="F23" s="109"/>
    </row>
    <row r="24" spans="2:7" x14ac:dyDescent="0.3">
      <c r="B24" s="70">
        <v>13</v>
      </c>
      <c r="C24" s="148" t="s">
        <v>100</v>
      </c>
      <c r="D24" s="135"/>
      <c r="E24" s="109" t="s">
        <v>71</v>
      </c>
      <c r="F24" s="109"/>
    </row>
    <row r="25" spans="2:7" x14ac:dyDescent="0.3">
      <c r="B25" s="70">
        <v>14</v>
      </c>
      <c r="C25" s="148" t="s">
        <v>101</v>
      </c>
      <c r="D25" s="135"/>
      <c r="E25" s="109" t="s">
        <v>71</v>
      </c>
      <c r="F25" s="109"/>
    </row>
    <row r="26" spans="2:7" x14ac:dyDescent="0.3">
      <c r="B26" s="70">
        <v>15</v>
      </c>
      <c r="C26" s="148" t="s">
        <v>102</v>
      </c>
      <c r="D26" s="135"/>
      <c r="E26" s="109" t="s">
        <v>71</v>
      </c>
      <c r="F26" s="109"/>
    </row>
    <row r="27" spans="2:7" x14ac:dyDescent="0.3">
      <c r="B27" s="70">
        <v>16</v>
      </c>
      <c r="C27" s="148" t="s">
        <v>103</v>
      </c>
      <c r="D27" s="135"/>
      <c r="E27" s="122" t="s">
        <v>71</v>
      </c>
      <c r="F27" s="123"/>
    </row>
    <row r="28" spans="2:7" x14ac:dyDescent="0.3">
      <c r="B28" s="70">
        <v>17</v>
      </c>
      <c r="C28" s="148" t="s">
        <v>105</v>
      </c>
      <c r="D28" s="135"/>
      <c r="E28" s="109" t="s">
        <v>71</v>
      </c>
      <c r="F28" s="109"/>
    </row>
    <row r="29" spans="2:7" x14ac:dyDescent="0.3">
      <c r="B29" s="70">
        <v>18</v>
      </c>
      <c r="C29" s="148" t="s">
        <v>106</v>
      </c>
      <c r="D29" s="135"/>
      <c r="E29" s="109" t="s">
        <v>71</v>
      </c>
      <c r="F29" s="109"/>
    </row>
    <row r="30" spans="2:7" x14ac:dyDescent="0.3">
      <c r="B30" s="70">
        <v>19</v>
      </c>
      <c r="C30" s="141" t="s">
        <v>257</v>
      </c>
      <c r="D30" s="142"/>
      <c r="E30" s="109" t="s">
        <v>71</v>
      </c>
      <c r="F30" s="109"/>
    </row>
    <row r="31" spans="2:7" x14ac:dyDescent="0.3">
      <c r="B31" s="70">
        <v>20</v>
      </c>
      <c r="C31" s="141" t="s">
        <v>118</v>
      </c>
      <c r="D31" s="142"/>
      <c r="E31" s="109" t="s">
        <v>71</v>
      </c>
      <c r="F31" s="109"/>
    </row>
    <row r="32" spans="2:7" x14ac:dyDescent="0.3">
      <c r="B32" s="70">
        <v>21</v>
      </c>
      <c r="C32" s="148" t="s">
        <v>131</v>
      </c>
      <c r="D32" s="135"/>
      <c r="E32" s="109" t="s">
        <v>71</v>
      </c>
      <c r="F32" s="109"/>
    </row>
    <row r="33" spans="2:6" x14ac:dyDescent="0.3">
      <c r="B33" s="70">
        <v>22</v>
      </c>
      <c r="C33" s="148" t="s">
        <v>256</v>
      </c>
      <c r="D33" s="135"/>
      <c r="E33" s="109" t="s">
        <v>71</v>
      </c>
      <c r="F33" s="109"/>
    </row>
    <row r="34" spans="2:6" x14ac:dyDescent="0.3">
      <c r="B34" s="70">
        <v>23</v>
      </c>
      <c r="C34" s="148" t="s">
        <v>255</v>
      </c>
      <c r="D34" s="135"/>
      <c r="E34" s="109" t="s">
        <v>71</v>
      </c>
      <c r="F34" s="109"/>
    </row>
    <row r="35" spans="2:6" x14ac:dyDescent="0.3">
      <c r="B35" s="70">
        <v>24</v>
      </c>
      <c r="C35" s="148" t="s">
        <v>91</v>
      </c>
      <c r="D35" s="135"/>
      <c r="E35" s="109" t="s">
        <v>71</v>
      </c>
      <c r="F35" s="109"/>
    </row>
    <row r="36" spans="2:6" x14ac:dyDescent="0.3">
      <c r="B36" s="70">
        <v>25</v>
      </c>
      <c r="C36" s="148" t="s">
        <v>120</v>
      </c>
      <c r="D36" s="135"/>
      <c r="E36" s="109" t="s">
        <v>71</v>
      </c>
      <c r="F36" s="109"/>
    </row>
    <row r="37" spans="2:6" x14ac:dyDescent="0.3">
      <c r="B37" s="70">
        <v>26</v>
      </c>
      <c r="C37" s="148" t="s">
        <v>115</v>
      </c>
      <c r="D37" s="135"/>
      <c r="E37" s="109" t="s">
        <v>71</v>
      </c>
      <c r="F37" s="109"/>
    </row>
    <row r="38" spans="2:6" x14ac:dyDescent="0.3">
      <c r="B38" s="70">
        <v>27</v>
      </c>
      <c r="C38" s="148" t="s">
        <v>117</v>
      </c>
      <c r="D38" s="135"/>
      <c r="E38" s="109" t="s">
        <v>71</v>
      </c>
      <c r="F38" s="109"/>
    </row>
    <row r="39" spans="2:6" x14ac:dyDescent="0.3">
      <c r="B39" s="70">
        <v>28</v>
      </c>
      <c r="C39" s="148" t="s">
        <v>77</v>
      </c>
      <c r="D39" s="135"/>
      <c r="E39" s="109" t="s">
        <v>71</v>
      </c>
      <c r="F39" s="109"/>
    </row>
    <row r="40" spans="2:6" x14ac:dyDescent="0.3">
      <c r="B40" s="70">
        <v>29</v>
      </c>
      <c r="C40" s="148" t="s">
        <v>116</v>
      </c>
      <c r="D40" s="135"/>
      <c r="E40" s="109" t="s">
        <v>71</v>
      </c>
      <c r="F40" s="109"/>
    </row>
    <row r="41" spans="2:6" x14ac:dyDescent="0.3">
      <c r="B41" s="70">
        <v>30</v>
      </c>
      <c r="C41" s="148" t="s">
        <v>128</v>
      </c>
      <c r="D41" s="135"/>
      <c r="E41" s="109" t="s">
        <v>71</v>
      </c>
      <c r="F41" s="109"/>
    </row>
  </sheetData>
  <mergeCells count="68">
    <mergeCell ref="C20:D20"/>
    <mergeCell ref="E21:F21"/>
    <mergeCell ref="C22:D22"/>
    <mergeCell ref="E22:F22"/>
    <mergeCell ref="C23:D23"/>
    <mergeCell ref="E23:F23"/>
    <mergeCell ref="B10:F10"/>
    <mergeCell ref="C11:D11"/>
    <mergeCell ref="E11:F11"/>
    <mergeCell ref="C15:D15"/>
    <mergeCell ref="E15:F15"/>
    <mergeCell ref="C13:D13"/>
    <mergeCell ref="E13:F13"/>
    <mergeCell ref="E12:F12"/>
    <mergeCell ref="C12:D12"/>
    <mergeCell ref="C14:D14"/>
    <mergeCell ref="E14:F14"/>
    <mergeCell ref="B2:I2"/>
    <mergeCell ref="B7:C7"/>
    <mergeCell ref="D7:I7"/>
    <mergeCell ref="B8:C8"/>
    <mergeCell ref="D8:I8"/>
    <mergeCell ref="C29:D29"/>
    <mergeCell ref="E29:F29"/>
    <mergeCell ref="C16:D16"/>
    <mergeCell ref="E16:F16"/>
    <mergeCell ref="C17:D17"/>
    <mergeCell ref="E17:F17"/>
    <mergeCell ref="C18:D18"/>
    <mergeCell ref="E18:F18"/>
    <mergeCell ref="C19:D19"/>
    <mergeCell ref="E19:F19"/>
    <mergeCell ref="C25:D25"/>
    <mergeCell ref="E25:F25"/>
    <mergeCell ref="E20:F20"/>
    <mergeCell ref="C21:D21"/>
    <mergeCell ref="C24:D24"/>
    <mergeCell ref="E24:F24"/>
    <mergeCell ref="E26:F26"/>
    <mergeCell ref="C27:D27"/>
    <mergeCell ref="E27:F27"/>
    <mergeCell ref="C28:D28"/>
    <mergeCell ref="E28:F28"/>
    <mergeCell ref="C26:D26"/>
    <mergeCell ref="E40:F40"/>
    <mergeCell ref="E35:F35"/>
    <mergeCell ref="E33:F33"/>
    <mergeCell ref="C34:D34"/>
    <mergeCell ref="E34:F34"/>
    <mergeCell ref="C36:D36"/>
    <mergeCell ref="E36:F36"/>
    <mergeCell ref="C35:D35"/>
    <mergeCell ref="C30:D30"/>
    <mergeCell ref="C31:D31"/>
    <mergeCell ref="E30:F30"/>
    <mergeCell ref="E31:F31"/>
    <mergeCell ref="C41:D41"/>
    <mergeCell ref="E41:F41"/>
    <mergeCell ref="C37:D37"/>
    <mergeCell ref="E37:F37"/>
    <mergeCell ref="C38:D38"/>
    <mergeCell ref="E38:F38"/>
    <mergeCell ref="C39:D39"/>
    <mergeCell ref="E39:F39"/>
    <mergeCell ref="C32:D32"/>
    <mergeCell ref="E32:F32"/>
    <mergeCell ref="C33:D33"/>
    <mergeCell ref="C40:D40"/>
  </mergeCells>
  <conditionalFormatting sqref="E5">
    <cfRule type="expression" dxfId="138" priority="3">
      <formula>E5=""</formula>
    </cfRule>
  </conditionalFormatting>
  <conditionalFormatting sqref="D5">
    <cfRule type="expression" dxfId="137" priority="79">
      <formula>D5=""</formula>
    </cfRule>
  </conditionalFormatting>
  <conditionalFormatting sqref="B5">
    <cfRule type="expression" dxfId="136" priority="122">
      <formula>B5=""</formula>
    </cfRule>
  </conditionalFormatting>
  <conditionalFormatting sqref="C5">
    <cfRule type="expression" dxfId="135" priority="124">
      <formula>C5=""</formula>
    </cfRule>
  </conditionalFormatting>
  <conditionalFormatting sqref="D7:I8">
    <cfRule type="expression" dxfId="134" priority="170">
      <formula>D7=""</formula>
    </cfRule>
  </conditionalFormatting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opLeftCell="A25" zoomScale="90" zoomScaleNormal="90" workbookViewId="0">
      <selection activeCell="C34" sqref="C34:D34"/>
    </sheetView>
  </sheetViews>
  <sheetFormatPr baseColWidth="10" defaultRowHeight="14.4" x14ac:dyDescent="0.3"/>
  <cols>
    <col min="4" max="4" width="47.88671875" customWidth="1"/>
    <col min="5" max="5" width="2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(5 -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f>+'Operador PA'!A40</f>
        <v>5</v>
      </c>
      <c r="C5" s="27" t="s">
        <v>63</v>
      </c>
      <c r="D5" s="27" t="str">
        <f>'Operador PA'!D40</f>
        <v>Villa Mirador al Estrecho</v>
      </c>
      <c r="E5" s="27" t="str">
        <f>'Operador PA'!F40</f>
        <v>Zona Franca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Villa Mirador al Estrecho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Zona Franca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ht="31.5" customHeight="1" x14ac:dyDescent="0.3">
      <c r="B12" s="35">
        <v>1</v>
      </c>
      <c r="C12" s="149" t="s">
        <v>261</v>
      </c>
      <c r="D12" s="149"/>
      <c r="E12" s="109" t="s">
        <v>71</v>
      </c>
      <c r="F12" s="109"/>
      <c r="G12" s="31"/>
    </row>
    <row r="13" spans="2:9" x14ac:dyDescent="0.3">
      <c r="B13" s="35">
        <v>2</v>
      </c>
      <c r="C13" s="132" t="s">
        <v>91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255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256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119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118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34" t="s">
        <v>257</v>
      </c>
      <c r="D18" s="135"/>
      <c r="E18" s="109" t="s">
        <v>71</v>
      </c>
      <c r="F18" s="109"/>
    </row>
    <row r="19" spans="2:7" x14ac:dyDescent="0.3">
      <c r="B19" s="35">
        <v>8</v>
      </c>
      <c r="C19" s="132" t="s">
        <v>120</v>
      </c>
      <c r="D19" s="132"/>
      <c r="E19" s="109" t="s">
        <v>71</v>
      </c>
      <c r="F19" s="109"/>
    </row>
    <row r="20" spans="2:7" x14ac:dyDescent="0.3">
      <c r="B20" s="35">
        <v>9</v>
      </c>
      <c r="C20" s="134" t="s">
        <v>79</v>
      </c>
      <c r="D20" s="135"/>
      <c r="E20" s="109" t="s">
        <v>71</v>
      </c>
      <c r="F20" s="109"/>
    </row>
    <row r="21" spans="2:7" x14ac:dyDescent="0.3">
      <c r="B21" s="35">
        <v>10</v>
      </c>
      <c r="C21" s="134" t="s">
        <v>80</v>
      </c>
      <c r="D21" s="135"/>
      <c r="E21" s="109" t="s">
        <v>71</v>
      </c>
      <c r="F21" s="109"/>
    </row>
    <row r="22" spans="2:7" x14ac:dyDescent="0.3">
      <c r="B22" s="35">
        <v>11</v>
      </c>
      <c r="C22" s="134" t="s">
        <v>81</v>
      </c>
      <c r="D22" s="135"/>
      <c r="E22" s="109" t="s">
        <v>71</v>
      </c>
      <c r="F22" s="109"/>
    </row>
    <row r="23" spans="2:7" x14ac:dyDescent="0.3">
      <c r="B23" s="35">
        <v>12</v>
      </c>
      <c r="C23" s="134" t="s">
        <v>82</v>
      </c>
      <c r="D23" s="135"/>
      <c r="E23" s="109" t="s">
        <v>71</v>
      </c>
      <c r="F23" s="109"/>
    </row>
    <row r="24" spans="2:7" x14ac:dyDescent="0.3">
      <c r="B24" s="35">
        <v>13</v>
      </c>
      <c r="C24" s="134" t="s">
        <v>83</v>
      </c>
      <c r="D24" s="135"/>
      <c r="E24" s="109" t="s">
        <v>71</v>
      </c>
      <c r="F24" s="109"/>
    </row>
    <row r="25" spans="2:7" x14ac:dyDescent="0.3">
      <c r="B25" s="35">
        <v>14</v>
      </c>
      <c r="C25" s="134" t="s">
        <v>84</v>
      </c>
      <c r="D25" s="135"/>
      <c r="E25" s="109" t="s">
        <v>71</v>
      </c>
      <c r="F25" s="109"/>
    </row>
    <row r="26" spans="2:7" x14ac:dyDescent="0.3">
      <c r="B26" s="35">
        <v>15</v>
      </c>
      <c r="C26" s="132" t="s">
        <v>82</v>
      </c>
      <c r="D26" s="132"/>
      <c r="E26" s="109" t="s">
        <v>71</v>
      </c>
      <c r="F26" s="109"/>
    </row>
    <row r="27" spans="2:7" x14ac:dyDescent="0.3">
      <c r="B27" s="35">
        <v>16</v>
      </c>
      <c r="C27" s="113" t="s">
        <v>280</v>
      </c>
      <c r="D27" s="114"/>
      <c r="E27" s="109" t="s">
        <v>71</v>
      </c>
      <c r="F27" s="109"/>
    </row>
    <row r="28" spans="2:7" x14ac:dyDescent="0.3">
      <c r="B28" s="35">
        <v>17</v>
      </c>
      <c r="C28" s="113" t="s">
        <v>281</v>
      </c>
      <c r="D28" s="114"/>
      <c r="E28" s="109" t="s">
        <v>71</v>
      </c>
      <c r="F28" s="109"/>
    </row>
    <row r="29" spans="2:7" x14ac:dyDescent="0.3">
      <c r="B29" s="35">
        <v>18</v>
      </c>
      <c r="C29" s="113" t="s">
        <v>282</v>
      </c>
      <c r="D29" s="114"/>
      <c r="E29" s="109" t="s">
        <v>71</v>
      </c>
      <c r="F29" s="109"/>
    </row>
    <row r="30" spans="2:7" x14ac:dyDescent="0.3">
      <c r="B30" s="35">
        <v>19</v>
      </c>
      <c r="C30" s="113" t="s">
        <v>82</v>
      </c>
      <c r="D30" s="114"/>
      <c r="E30" s="109" t="s">
        <v>71</v>
      </c>
      <c r="F30" s="109"/>
    </row>
    <row r="31" spans="2:7" x14ac:dyDescent="0.3">
      <c r="B31" s="35">
        <v>20</v>
      </c>
      <c r="C31" s="132" t="s">
        <v>83</v>
      </c>
      <c r="D31" s="132"/>
      <c r="E31" s="109" t="s">
        <v>71</v>
      </c>
      <c r="F31" s="109"/>
    </row>
    <row r="32" spans="2:7" x14ac:dyDescent="0.3">
      <c r="B32" s="35">
        <v>21</v>
      </c>
      <c r="C32" s="132" t="s">
        <v>84</v>
      </c>
      <c r="D32" s="132"/>
      <c r="E32" s="109" t="s">
        <v>71</v>
      </c>
      <c r="F32" s="109"/>
    </row>
    <row r="33" spans="2:6" x14ac:dyDescent="0.3">
      <c r="B33" s="35">
        <v>22</v>
      </c>
      <c r="C33" s="132" t="s">
        <v>85</v>
      </c>
      <c r="D33" s="132"/>
      <c r="E33" s="109" t="s">
        <v>71</v>
      </c>
      <c r="F33" s="109"/>
    </row>
    <row r="34" spans="2:6" x14ac:dyDescent="0.3">
      <c r="B34" s="35">
        <v>23</v>
      </c>
      <c r="C34" s="132" t="s">
        <v>86</v>
      </c>
      <c r="D34" s="132"/>
      <c r="E34" s="109" t="s">
        <v>71</v>
      </c>
      <c r="F34" s="109"/>
    </row>
    <row r="35" spans="2:6" x14ac:dyDescent="0.3">
      <c r="B35" s="35">
        <v>24</v>
      </c>
      <c r="C35" s="132" t="s">
        <v>144</v>
      </c>
      <c r="D35" s="132"/>
      <c r="E35" s="109" t="s">
        <v>71</v>
      </c>
      <c r="F35" s="109"/>
    </row>
    <row r="36" spans="2:6" x14ac:dyDescent="0.3">
      <c r="B36" s="35">
        <v>25</v>
      </c>
      <c r="C36" s="132" t="s">
        <v>262</v>
      </c>
      <c r="D36" s="132"/>
      <c r="E36" s="109" t="s">
        <v>71</v>
      </c>
      <c r="F36" s="109"/>
    </row>
    <row r="37" spans="2:6" x14ac:dyDescent="0.3">
      <c r="B37" s="35">
        <v>26</v>
      </c>
      <c r="C37" s="132" t="s">
        <v>114</v>
      </c>
      <c r="D37" s="132"/>
      <c r="E37" s="109" t="s">
        <v>71</v>
      </c>
      <c r="F37" s="109"/>
    </row>
    <row r="38" spans="2:6" x14ac:dyDescent="0.3">
      <c r="B38" s="35">
        <v>27</v>
      </c>
      <c r="C38" s="132" t="s">
        <v>263</v>
      </c>
      <c r="D38" s="132"/>
      <c r="E38" s="109" t="s">
        <v>71</v>
      </c>
      <c r="F38" s="109"/>
    </row>
    <row r="39" spans="2:6" x14ac:dyDescent="0.3">
      <c r="B39" s="35">
        <v>28</v>
      </c>
      <c r="C39" s="132" t="s">
        <v>264</v>
      </c>
      <c r="D39" s="132"/>
      <c r="E39" s="109" t="s">
        <v>71</v>
      </c>
      <c r="F39" s="109"/>
    </row>
    <row r="40" spans="2:6" x14ac:dyDescent="0.3">
      <c r="B40" s="35">
        <v>29</v>
      </c>
      <c r="C40" s="132" t="s">
        <v>265</v>
      </c>
      <c r="D40" s="132"/>
      <c r="E40" s="109" t="s">
        <v>71</v>
      </c>
      <c r="F40" s="109"/>
    </row>
    <row r="41" spans="2:6" x14ac:dyDescent="0.3">
      <c r="B41" s="35">
        <v>30</v>
      </c>
      <c r="C41" s="132" t="s">
        <v>266</v>
      </c>
      <c r="D41" s="132"/>
      <c r="E41" s="109" t="s">
        <v>71</v>
      </c>
      <c r="F41" s="109"/>
    </row>
    <row r="42" spans="2:6" x14ac:dyDescent="0.3">
      <c r="B42" s="35">
        <v>31</v>
      </c>
      <c r="C42" s="132" t="s">
        <v>91</v>
      </c>
      <c r="D42" s="132"/>
      <c r="E42" s="109" t="s">
        <v>71</v>
      </c>
      <c r="F42" s="109"/>
    </row>
    <row r="43" spans="2:6" x14ac:dyDescent="0.3">
      <c r="B43" s="35">
        <v>32</v>
      </c>
      <c r="C43" s="132" t="s">
        <v>267</v>
      </c>
      <c r="D43" s="132"/>
      <c r="E43" s="109" t="s">
        <v>71</v>
      </c>
      <c r="F43" s="109"/>
    </row>
    <row r="44" spans="2:6" x14ac:dyDescent="0.3">
      <c r="B44" s="35">
        <v>33</v>
      </c>
      <c r="C44" s="132" t="s">
        <v>265</v>
      </c>
      <c r="D44" s="132"/>
      <c r="E44" s="109" t="s">
        <v>71</v>
      </c>
      <c r="F44" s="109"/>
    </row>
    <row r="45" spans="2:6" x14ac:dyDescent="0.3">
      <c r="B45" s="35">
        <v>34</v>
      </c>
      <c r="C45" s="132" t="s">
        <v>60</v>
      </c>
      <c r="D45" s="132"/>
      <c r="E45" s="109" t="s">
        <v>71</v>
      </c>
      <c r="F45" s="109"/>
    </row>
    <row r="46" spans="2:6" x14ac:dyDescent="0.3">
      <c r="B46" s="35">
        <v>35</v>
      </c>
      <c r="C46" s="132" t="s">
        <v>268</v>
      </c>
      <c r="D46" s="132"/>
      <c r="E46" s="131" t="s">
        <v>71</v>
      </c>
      <c r="F46" s="131"/>
    </row>
    <row r="47" spans="2:6" x14ac:dyDescent="0.3">
      <c r="B47" s="35">
        <v>36</v>
      </c>
      <c r="C47" s="130" t="s">
        <v>249</v>
      </c>
      <c r="D47" s="130"/>
      <c r="E47" s="131" t="s">
        <v>71</v>
      </c>
      <c r="F47" s="131"/>
    </row>
    <row r="48" spans="2:6" x14ac:dyDescent="0.3">
      <c r="B48" s="35">
        <v>37</v>
      </c>
      <c r="C48" s="130" t="s">
        <v>250</v>
      </c>
      <c r="D48" s="130"/>
      <c r="E48" s="131" t="s">
        <v>71</v>
      </c>
      <c r="F48" s="131"/>
    </row>
    <row r="49" spans="2:6" x14ac:dyDescent="0.3">
      <c r="B49" s="35">
        <v>38</v>
      </c>
      <c r="C49" s="130" t="s">
        <v>251</v>
      </c>
      <c r="D49" s="130"/>
      <c r="E49" s="131" t="s">
        <v>71</v>
      </c>
      <c r="F49" s="131"/>
    </row>
    <row r="50" spans="2:6" x14ac:dyDescent="0.3">
      <c r="B50" s="35">
        <v>39</v>
      </c>
      <c r="C50" s="130" t="s">
        <v>252</v>
      </c>
      <c r="D50" s="130"/>
      <c r="E50" s="131" t="s">
        <v>71</v>
      </c>
      <c r="F50" s="131"/>
    </row>
  </sheetData>
  <mergeCells count="86">
    <mergeCell ref="E44:F44"/>
    <mergeCell ref="E45:F45"/>
    <mergeCell ref="C20:D20"/>
    <mergeCell ref="E20:F20"/>
    <mergeCell ref="C21:D21"/>
    <mergeCell ref="E21:F21"/>
    <mergeCell ref="C41:D41"/>
    <mergeCell ref="E41:F41"/>
    <mergeCell ref="C42:D42"/>
    <mergeCell ref="E42:F42"/>
    <mergeCell ref="E43:F43"/>
    <mergeCell ref="C38:D38"/>
    <mergeCell ref="E38:F38"/>
    <mergeCell ref="C40:D40"/>
    <mergeCell ref="E40:F40"/>
    <mergeCell ref="C35:D35"/>
    <mergeCell ref="E33:F33"/>
    <mergeCell ref="C34:D34"/>
    <mergeCell ref="E34:F34"/>
    <mergeCell ref="C39:D39"/>
    <mergeCell ref="E39:F39"/>
    <mergeCell ref="E35:F35"/>
    <mergeCell ref="C36:D36"/>
    <mergeCell ref="E36:F36"/>
    <mergeCell ref="C37:D37"/>
    <mergeCell ref="E37:F37"/>
    <mergeCell ref="C25:D25"/>
    <mergeCell ref="E25:F25"/>
    <mergeCell ref="C26:D26"/>
    <mergeCell ref="E26:F26"/>
    <mergeCell ref="C27:D27"/>
    <mergeCell ref="E27:F27"/>
    <mergeCell ref="C19:D19"/>
    <mergeCell ref="E19:F19"/>
    <mergeCell ref="C23:D23"/>
    <mergeCell ref="E23:F23"/>
    <mergeCell ref="C24:D24"/>
    <mergeCell ref="E24:F24"/>
    <mergeCell ref="C22:D22"/>
    <mergeCell ref="E22:F22"/>
    <mergeCell ref="E16:F16"/>
    <mergeCell ref="C17:D17"/>
    <mergeCell ref="E17:F17"/>
    <mergeCell ref="C18:D18"/>
    <mergeCell ref="E18:F18"/>
    <mergeCell ref="C16:D16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8:D28"/>
    <mergeCell ref="E28:F28"/>
    <mergeCell ref="C46:D46"/>
    <mergeCell ref="C43:D43"/>
    <mergeCell ref="E46:F46"/>
    <mergeCell ref="C44:D44"/>
    <mergeCell ref="C45:D45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47:D47"/>
    <mergeCell ref="C48:D48"/>
    <mergeCell ref="C49:D49"/>
    <mergeCell ref="C50:D50"/>
    <mergeCell ref="E47:F47"/>
    <mergeCell ref="E48:F48"/>
    <mergeCell ref="E49:F49"/>
    <mergeCell ref="E50:F50"/>
  </mergeCells>
  <conditionalFormatting sqref="E5">
    <cfRule type="expression" dxfId="133" priority="48">
      <formula>E5=""</formula>
    </cfRule>
  </conditionalFormatting>
  <conditionalFormatting sqref="D5">
    <cfRule type="expression" dxfId="132" priority="60">
      <formula>D5=""</formula>
    </cfRule>
  </conditionalFormatting>
  <conditionalFormatting sqref="B5">
    <cfRule type="expression" dxfId="131" priority="105">
      <formula>B5=""</formula>
    </cfRule>
  </conditionalFormatting>
  <conditionalFormatting sqref="C5">
    <cfRule type="expression" dxfId="130" priority="139">
      <formula>C5=""</formula>
    </cfRule>
  </conditionalFormatting>
  <conditionalFormatting sqref="D7:I8">
    <cfRule type="expression" dxfId="129" priority="148">
      <formula>D7=""</formula>
    </cfRule>
  </conditionalFormatting>
  <pageMargins left="0.25" right="0.2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11" zoomScale="85" zoomScaleNormal="85" workbookViewId="0">
      <selection activeCell="B12" sqref="B12:B43"/>
    </sheetView>
  </sheetViews>
  <sheetFormatPr baseColWidth="10" defaultRowHeight="14.4" x14ac:dyDescent="0.3"/>
  <cols>
    <col min="4" max="4" width="54.109375" customWidth="1"/>
    <col min="5" max="5" width="24.10937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(5 -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f>+'Operador PA'!A41</f>
        <v>5</v>
      </c>
      <c r="C5" s="27" t="s">
        <v>93</v>
      </c>
      <c r="D5" s="27" t="str">
        <f>'Operador PA'!D41</f>
        <v>Zona Franca</v>
      </c>
      <c r="E5" s="27" t="str">
        <f>'Operador PA'!F41</f>
        <v>Villa Mirador al Estrecho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Zona Franca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Villa Mirador al Estrecho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44">
        <v>1</v>
      </c>
      <c r="C12" s="143" t="s">
        <v>253</v>
      </c>
      <c r="D12" s="144"/>
      <c r="E12" s="109" t="s">
        <v>71</v>
      </c>
      <c r="F12" s="109"/>
    </row>
    <row r="13" spans="2:9" x14ac:dyDescent="0.3">
      <c r="B13" s="69">
        <v>2</v>
      </c>
      <c r="C13" s="143" t="s">
        <v>254</v>
      </c>
      <c r="D13" s="144"/>
      <c r="E13" s="109" t="s">
        <v>71</v>
      </c>
      <c r="F13" s="109"/>
    </row>
    <row r="14" spans="2:9" x14ac:dyDescent="0.3">
      <c r="B14" s="69">
        <v>3</v>
      </c>
      <c r="C14" s="140" t="s">
        <v>199</v>
      </c>
      <c r="D14" s="140"/>
      <c r="E14" s="109" t="s">
        <v>71</v>
      </c>
      <c r="F14" s="109"/>
    </row>
    <row r="15" spans="2:9" x14ac:dyDescent="0.3">
      <c r="B15" s="69">
        <v>4</v>
      </c>
      <c r="C15" s="140" t="s">
        <v>269</v>
      </c>
      <c r="D15" s="140"/>
      <c r="E15" s="109" t="s">
        <v>71</v>
      </c>
      <c r="F15" s="109"/>
      <c r="G15" s="31"/>
    </row>
    <row r="16" spans="2:9" x14ac:dyDescent="0.3">
      <c r="B16" s="69">
        <v>5</v>
      </c>
      <c r="C16" s="140" t="s">
        <v>96</v>
      </c>
      <c r="D16" s="140"/>
      <c r="E16" s="109" t="s">
        <v>71</v>
      </c>
      <c r="F16" s="109"/>
      <c r="G16" s="31"/>
    </row>
    <row r="17" spans="2:7" x14ac:dyDescent="0.3">
      <c r="B17" s="69">
        <v>6</v>
      </c>
      <c r="C17" s="140" t="s">
        <v>95</v>
      </c>
      <c r="D17" s="140"/>
      <c r="E17" s="143" t="s">
        <v>71</v>
      </c>
      <c r="F17" s="144"/>
      <c r="G17" s="31"/>
    </row>
    <row r="18" spans="2:7" x14ac:dyDescent="0.3">
      <c r="B18" s="69">
        <v>7</v>
      </c>
      <c r="C18" s="141" t="s">
        <v>91</v>
      </c>
      <c r="D18" s="142"/>
      <c r="E18" s="109" t="s">
        <v>71</v>
      </c>
      <c r="F18" s="109"/>
      <c r="G18" s="31"/>
    </row>
    <row r="19" spans="2:7" x14ac:dyDescent="0.3">
      <c r="B19" s="69">
        <v>8</v>
      </c>
      <c r="C19" s="140" t="s">
        <v>123</v>
      </c>
      <c r="D19" s="140"/>
      <c r="E19" s="109" t="s">
        <v>71</v>
      </c>
      <c r="F19" s="109"/>
      <c r="G19" s="31"/>
    </row>
    <row r="20" spans="2:7" x14ac:dyDescent="0.3">
      <c r="B20" s="69">
        <v>9</v>
      </c>
      <c r="C20" s="140" t="s">
        <v>96</v>
      </c>
      <c r="D20" s="140"/>
      <c r="E20" s="109" t="s">
        <v>71</v>
      </c>
      <c r="F20" s="109"/>
    </row>
    <row r="21" spans="2:7" x14ac:dyDescent="0.3">
      <c r="B21" s="69">
        <v>10</v>
      </c>
      <c r="C21" s="140" t="s">
        <v>135</v>
      </c>
      <c r="D21" s="140"/>
      <c r="E21" s="109" t="s">
        <v>71</v>
      </c>
      <c r="F21" s="109"/>
    </row>
    <row r="22" spans="2:7" x14ac:dyDescent="0.3">
      <c r="B22" s="69">
        <v>11</v>
      </c>
      <c r="C22" s="140" t="s">
        <v>136</v>
      </c>
      <c r="D22" s="140"/>
      <c r="E22" s="109" t="s">
        <v>71</v>
      </c>
      <c r="F22" s="109"/>
    </row>
    <row r="23" spans="2:7" x14ac:dyDescent="0.3">
      <c r="B23" s="69">
        <v>12</v>
      </c>
      <c r="C23" s="140" t="s">
        <v>264</v>
      </c>
      <c r="D23" s="140"/>
      <c r="E23" s="109" t="s">
        <v>71</v>
      </c>
      <c r="F23" s="109"/>
    </row>
    <row r="24" spans="2:7" x14ac:dyDescent="0.3">
      <c r="B24" s="69">
        <v>13</v>
      </c>
      <c r="C24" s="140" t="s">
        <v>114</v>
      </c>
      <c r="D24" s="140"/>
      <c r="E24" s="109" t="s">
        <v>71</v>
      </c>
      <c r="F24" s="109"/>
    </row>
    <row r="25" spans="2:7" x14ac:dyDescent="0.3">
      <c r="B25" s="69">
        <v>14</v>
      </c>
      <c r="C25" s="140" t="s">
        <v>137</v>
      </c>
      <c r="D25" s="140"/>
      <c r="E25" s="109" t="s">
        <v>71</v>
      </c>
      <c r="F25" s="109"/>
    </row>
    <row r="26" spans="2:7" x14ac:dyDescent="0.3">
      <c r="B26" s="69">
        <v>15</v>
      </c>
      <c r="C26" s="140" t="s">
        <v>88</v>
      </c>
      <c r="D26" s="140"/>
      <c r="E26" s="122" t="s">
        <v>71</v>
      </c>
      <c r="F26" s="123"/>
    </row>
    <row r="27" spans="2:7" x14ac:dyDescent="0.3">
      <c r="B27" s="69">
        <v>16</v>
      </c>
      <c r="C27" s="140" t="s">
        <v>144</v>
      </c>
      <c r="D27" s="140"/>
      <c r="E27" s="109" t="s">
        <v>71</v>
      </c>
      <c r="F27" s="109"/>
    </row>
    <row r="28" spans="2:7" x14ac:dyDescent="0.3">
      <c r="B28" s="69">
        <v>17</v>
      </c>
      <c r="C28" s="140" t="s">
        <v>270</v>
      </c>
      <c r="D28" s="140"/>
      <c r="E28" s="109" t="s">
        <v>71</v>
      </c>
      <c r="F28" s="109"/>
    </row>
    <row r="29" spans="2:7" x14ac:dyDescent="0.3">
      <c r="B29" s="69">
        <v>18</v>
      </c>
      <c r="C29" s="140" t="s">
        <v>98</v>
      </c>
      <c r="D29" s="140"/>
      <c r="E29" s="109" t="s">
        <v>71</v>
      </c>
      <c r="F29" s="109"/>
    </row>
    <row r="30" spans="2:7" x14ac:dyDescent="0.3">
      <c r="B30" s="69">
        <v>19</v>
      </c>
      <c r="C30" s="140" t="s">
        <v>99</v>
      </c>
      <c r="D30" s="140"/>
      <c r="E30" s="122" t="s">
        <v>71</v>
      </c>
      <c r="F30" s="123"/>
    </row>
    <row r="31" spans="2:7" x14ac:dyDescent="0.3">
      <c r="B31" s="69">
        <v>20</v>
      </c>
      <c r="C31" s="140" t="s">
        <v>73</v>
      </c>
      <c r="D31" s="140"/>
      <c r="E31" s="122" t="s">
        <v>71</v>
      </c>
      <c r="F31" s="123"/>
    </row>
    <row r="32" spans="2:7" x14ac:dyDescent="0.3">
      <c r="B32" s="69">
        <v>21</v>
      </c>
      <c r="C32" s="140" t="s">
        <v>100</v>
      </c>
      <c r="D32" s="140"/>
      <c r="E32" s="122" t="s">
        <v>71</v>
      </c>
      <c r="F32" s="123"/>
    </row>
    <row r="33" spans="2:6" x14ac:dyDescent="0.3">
      <c r="B33" s="69">
        <v>22</v>
      </c>
      <c r="C33" s="140" t="s">
        <v>101</v>
      </c>
      <c r="D33" s="140"/>
      <c r="E33" s="122" t="s">
        <v>71</v>
      </c>
      <c r="F33" s="123"/>
    </row>
    <row r="34" spans="2:6" x14ac:dyDescent="0.3">
      <c r="B34" s="69">
        <v>23</v>
      </c>
      <c r="C34" s="140" t="s">
        <v>102</v>
      </c>
      <c r="D34" s="140"/>
      <c r="E34" s="109" t="s">
        <v>71</v>
      </c>
      <c r="F34" s="109"/>
    </row>
    <row r="35" spans="2:6" x14ac:dyDescent="0.3">
      <c r="B35" s="69">
        <v>24</v>
      </c>
      <c r="C35" s="140" t="s">
        <v>103</v>
      </c>
      <c r="D35" s="140"/>
      <c r="E35" s="109" t="s">
        <v>71</v>
      </c>
      <c r="F35" s="109"/>
    </row>
    <row r="36" spans="2:6" x14ac:dyDescent="0.3">
      <c r="B36" s="69">
        <v>25</v>
      </c>
      <c r="C36" s="140" t="s">
        <v>105</v>
      </c>
      <c r="D36" s="140"/>
      <c r="E36" s="109" t="s">
        <v>71</v>
      </c>
      <c r="F36" s="109"/>
    </row>
    <row r="37" spans="2:6" x14ac:dyDescent="0.3">
      <c r="B37" s="69">
        <v>26</v>
      </c>
      <c r="C37" s="141" t="s">
        <v>257</v>
      </c>
      <c r="D37" s="142"/>
      <c r="E37" s="109" t="s">
        <v>71</v>
      </c>
      <c r="F37" s="109"/>
    </row>
    <row r="38" spans="2:6" x14ac:dyDescent="0.3">
      <c r="B38" s="69">
        <v>27</v>
      </c>
      <c r="C38" s="141" t="s">
        <v>118</v>
      </c>
      <c r="D38" s="142"/>
      <c r="E38" s="109" t="s">
        <v>71</v>
      </c>
      <c r="F38" s="109"/>
    </row>
    <row r="39" spans="2:6" x14ac:dyDescent="0.3">
      <c r="B39" s="69">
        <v>28</v>
      </c>
      <c r="C39" s="141" t="s">
        <v>119</v>
      </c>
      <c r="D39" s="142"/>
      <c r="E39" s="109" t="s">
        <v>71</v>
      </c>
      <c r="F39" s="109"/>
    </row>
    <row r="40" spans="2:6" x14ac:dyDescent="0.3">
      <c r="B40" s="69">
        <v>29</v>
      </c>
      <c r="C40" s="141" t="s">
        <v>256</v>
      </c>
      <c r="D40" s="142"/>
      <c r="E40" s="109" t="s">
        <v>71</v>
      </c>
      <c r="F40" s="109"/>
    </row>
    <row r="41" spans="2:6" x14ac:dyDescent="0.3">
      <c r="B41" s="69">
        <v>30</v>
      </c>
      <c r="C41" s="140" t="s">
        <v>255</v>
      </c>
      <c r="D41" s="140"/>
      <c r="E41" s="109" t="s">
        <v>71</v>
      </c>
      <c r="F41" s="109"/>
    </row>
    <row r="42" spans="2:6" x14ac:dyDescent="0.3">
      <c r="B42" s="69">
        <v>31</v>
      </c>
      <c r="C42" s="140" t="s">
        <v>91</v>
      </c>
      <c r="D42" s="140"/>
      <c r="E42" s="109" t="s">
        <v>71</v>
      </c>
      <c r="F42" s="109"/>
    </row>
    <row r="43" spans="2:6" ht="30" customHeight="1" x14ac:dyDescent="0.3">
      <c r="B43" s="69">
        <v>32</v>
      </c>
      <c r="C43" s="150" t="s">
        <v>271</v>
      </c>
      <c r="D43" s="151"/>
      <c r="E43" s="109" t="s">
        <v>71</v>
      </c>
      <c r="F43" s="109"/>
    </row>
  </sheetData>
  <mergeCells count="72">
    <mergeCell ref="C43:D43"/>
    <mergeCell ref="E40:F40"/>
    <mergeCell ref="C34:D34"/>
    <mergeCell ref="E34:F34"/>
    <mergeCell ref="C31:D31"/>
    <mergeCell ref="E31:F31"/>
    <mergeCell ref="C32:D32"/>
    <mergeCell ref="E32:F32"/>
    <mergeCell ref="C33:D33"/>
    <mergeCell ref="E33:F33"/>
    <mergeCell ref="E38:F38"/>
    <mergeCell ref="E41:F41"/>
    <mergeCell ref="E36:F36"/>
    <mergeCell ref="E43:F43"/>
    <mergeCell ref="E37:F37"/>
    <mergeCell ref="E42:F42"/>
    <mergeCell ref="E39:F39"/>
    <mergeCell ref="C36:D36"/>
    <mergeCell ref="C42:D42"/>
    <mergeCell ref="C37:D37"/>
    <mergeCell ref="C38:D38"/>
    <mergeCell ref="C39:D39"/>
    <mergeCell ref="C40:D40"/>
    <mergeCell ref="C41:D41"/>
    <mergeCell ref="C35:D35"/>
    <mergeCell ref="E35:F35"/>
    <mergeCell ref="C28:D28"/>
    <mergeCell ref="E28:F28"/>
    <mergeCell ref="C29:D29"/>
    <mergeCell ref="E29:F29"/>
    <mergeCell ref="C30:D30"/>
    <mergeCell ref="E30:F30"/>
    <mergeCell ref="C25:D25"/>
    <mergeCell ref="E25:F25"/>
    <mergeCell ref="C27:D27"/>
    <mergeCell ref="E27:F27"/>
    <mergeCell ref="C26:D26"/>
    <mergeCell ref="E26:F26"/>
    <mergeCell ref="C22:D22"/>
    <mergeCell ref="E22:F22"/>
    <mergeCell ref="C23:D23"/>
    <mergeCell ref="E23:F23"/>
    <mergeCell ref="C24:D24"/>
    <mergeCell ref="E24:F24"/>
    <mergeCell ref="E16:F16"/>
    <mergeCell ref="C21:D21"/>
    <mergeCell ref="E21:F21"/>
    <mergeCell ref="C16:D16"/>
    <mergeCell ref="E17:F17"/>
    <mergeCell ref="C17:D17"/>
    <mergeCell ref="E18:F18"/>
    <mergeCell ref="E19:F19"/>
    <mergeCell ref="C19:D19"/>
    <mergeCell ref="E20:F20"/>
    <mergeCell ref="C18:D18"/>
    <mergeCell ref="C20:D20"/>
    <mergeCell ref="C14:D14"/>
    <mergeCell ref="E12:F12"/>
    <mergeCell ref="E13:F13"/>
    <mergeCell ref="E14:F14"/>
    <mergeCell ref="C15:D15"/>
    <mergeCell ref="E15:F15"/>
    <mergeCell ref="B10:F10"/>
    <mergeCell ref="C11:D11"/>
    <mergeCell ref="E11:F11"/>
    <mergeCell ref="C12:D12"/>
    <mergeCell ref="C13:D13"/>
    <mergeCell ref="B2:I2"/>
    <mergeCell ref="B7:C7"/>
    <mergeCell ref="D7:I7"/>
    <mergeCell ref="B8:C8"/>
    <mergeCell ref="D8:I8"/>
  </mergeCells>
  <conditionalFormatting sqref="D5">
    <cfRule type="expression" dxfId="128" priority="13">
      <formula>D5=""</formula>
    </cfRule>
  </conditionalFormatting>
  <conditionalFormatting sqref="E5">
    <cfRule type="expression" dxfId="127" priority="95">
      <formula>E5=""</formula>
    </cfRule>
  </conditionalFormatting>
  <conditionalFormatting sqref="B5">
    <cfRule type="expression" dxfId="126" priority="136">
      <formula>B5=""</formula>
    </cfRule>
  </conditionalFormatting>
  <conditionalFormatting sqref="C5">
    <cfRule type="expression" dxfId="125" priority="147">
      <formula>C5=""</formula>
    </cfRule>
  </conditionalFormatting>
  <conditionalFormatting sqref="D7:I8">
    <cfRule type="expression" dxfId="124" priority="174">
      <formula>D7=""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22" zoomScale="90" zoomScaleNormal="90" workbookViewId="0">
      <selection activeCell="C34" sqref="C34:D34"/>
    </sheetView>
  </sheetViews>
  <sheetFormatPr baseColWidth="10" defaultRowHeight="14.4" x14ac:dyDescent="0.3"/>
  <cols>
    <col min="2" max="2" width="14.109375" bestFit="1" customWidth="1"/>
    <col min="3" max="3" width="15" customWidth="1"/>
    <col min="4" max="4" width="53.6640625" customWidth="1"/>
    <col min="5" max="5" width="20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(5VN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tr">
        <f>+'Operador PA'!A42</f>
        <v>5VN</v>
      </c>
      <c r="C5" s="27" t="s">
        <v>63</v>
      </c>
      <c r="D5" s="27" t="str">
        <f>'Operador PA'!D42</f>
        <v>Villa Mirador al Estrecho</v>
      </c>
      <c r="E5" s="27" t="str">
        <f>'Operador PA'!F42</f>
        <v>Inacap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Villa Mirador al Estrecho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Inacap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ht="15" customHeight="1" x14ac:dyDescent="0.3">
      <c r="B12" s="35">
        <v>1</v>
      </c>
      <c r="C12" s="149" t="s">
        <v>261</v>
      </c>
      <c r="D12" s="149"/>
      <c r="E12" s="109" t="s">
        <v>71</v>
      </c>
      <c r="F12" s="109"/>
      <c r="G12" s="31"/>
    </row>
    <row r="13" spans="2:9" x14ac:dyDescent="0.3">
      <c r="B13" s="35">
        <v>2</v>
      </c>
      <c r="C13" s="132" t="s">
        <v>91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255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256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119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118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34" t="s">
        <v>257</v>
      </c>
      <c r="D18" s="135"/>
      <c r="E18" s="109" t="s">
        <v>71</v>
      </c>
      <c r="F18" s="109"/>
    </row>
    <row r="19" spans="2:7" x14ac:dyDescent="0.3">
      <c r="B19" s="35">
        <v>8</v>
      </c>
      <c r="C19" s="132" t="s">
        <v>120</v>
      </c>
      <c r="D19" s="132"/>
      <c r="E19" s="109" t="s">
        <v>71</v>
      </c>
      <c r="F19" s="109"/>
    </row>
    <row r="20" spans="2:7" x14ac:dyDescent="0.3">
      <c r="B20" s="35">
        <v>9</v>
      </c>
      <c r="C20" s="134" t="s">
        <v>79</v>
      </c>
      <c r="D20" s="135"/>
      <c r="E20" s="109" t="s">
        <v>71</v>
      </c>
      <c r="F20" s="109"/>
    </row>
    <row r="21" spans="2:7" x14ac:dyDescent="0.3">
      <c r="B21" s="35">
        <v>10</v>
      </c>
      <c r="C21" s="134" t="s">
        <v>80</v>
      </c>
      <c r="D21" s="135"/>
      <c r="E21" s="109" t="s">
        <v>71</v>
      </c>
      <c r="F21" s="109"/>
    </row>
    <row r="22" spans="2:7" x14ac:dyDescent="0.3">
      <c r="B22" s="35">
        <v>11</v>
      </c>
      <c r="C22" s="134" t="s">
        <v>81</v>
      </c>
      <c r="D22" s="135"/>
      <c r="E22" s="109" t="s">
        <v>71</v>
      </c>
      <c r="F22" s="109"/>
    </row>
    <row r="23" spans="2:7" x14ac:dyDescent="0.3">
      <c r="B23" s="35">
        <v>12</v>
      </c>
      <c r="C23" s="134" t="s">
        <v>82</v>
      </c>
      <c r="D23" s="135"/>
      <c r="E23" s="109" t="s">
        <v>71</v>
      </c>
      <c r="F23" s="109"/>
    </row>
    <row r="24" spans="2:7" x14ac:dyDescent="0.3">
      <c r="B24" s="35">
        <v>13</v>
      </c>
      <c r="C24" s="134" t="s">
        <v>83</v>
      </c>
      <c r="D24" s="135"/>
      <c r="E24" s="109" t="s">
        <v>71</v>
      </c>
      <c r="F24" s="109"/>
    </row>
    <row r="25" spans="2:7" x14ac:dyDescent="0.3">
      <c r="B25" s="35">
        <v>14</v>
      </c>
      <c r="C25" s="134" t="s">
        <v>84</v>
      </c>
      <c r="D25" s="135"/>
      <c r="E25" s="109" t="s">
        <v>71</v>
      </c>
      <c r="F25" s="109"/>
    </row>
    <row r="26" spans="2:7" x14ac:dyDescent="0.3">
      <c r="B26" s="35">
        <v>15</v>
      </c>
      <c r="C26" s="132" t="s">
        <v>82</v>
      </c>
      <c r="D26" s="132"/>
      <c r="E26" s="109" t="s">
        <v>71</v>
      </c>
      <c r="F26" s="109"/>
    </row>
    <row r="27" spans="2:7" x14ac:dyDescent="0.3">
      <c r="B27" s="35">
        <v>16</v>
      </c>
      <c r="C27" s="152" t="s">
        <v>280</v>
      </c>
      <c r="D27" s="153"/>
      <c r="E27" s="109" t="s">
        <v>71</v>
      </c>
      <c r="F27" s="109"/>
    </row>
    <row r="28" spans="2:7" x14ac:dyDescent="0.3">
      <c r="B28" s="35">
        <v>17</v>
      </c>
      <c r="C28" s="152" t="s">
        <v>281</v>
      </c>
      <c r="D28" s="153"/>
      <c r="E28" s="109" t="s">
        <v>71</v>
      </c>
      <c r="F28" s="109"/>
    </row>
    <row r="29" spans="2:7" x14ac:dyDescent="0.3">
      <c r="B29" s="35">
        <v>18</v>
      </c>
      <c r="C29" s="152" t="s">
        <v>282</v>
      </c>
      <c r="D29" s="153"/>
      <c r="E29" s="109" t="s">
        <v>71</v>
      </c>
      <c r="F29" s="109"/>
    </row>
    <row r="30" spans="2:7" x14ac:dyDescent="0.3">
      <c r="B30" s="35">
        <v>19</v>
      </c>
      <c r="C30" s="152" t="s">
        <v>82</v>
      </c>
      <c r="D30" s="153"/>
      <c r="E30" s="109" t="s">
        <v>71</v>
      </c>
      <c r="F30" s="109"/>
    </row>
    <row r="31" spans="2:7" x14ac:dyDescent="0.3">
      <c r="B31" s="35">
        <v>20</v>
      </c>
      <c r="C31" s="132" t="s">
        <v>83</v>
      </c>
      <c r="D31" s="132"/>
      <c r="E31" s="109" t="s">
        <v>71</v>
      </c>
      <c r="F31" s="109"/>
    </row>
    <row r="32" spans="2:7" x14ac:dyDescent="0.3">
      <c r="B32" s="35">
        <v>21</v>
      </c>
      <c r="C32" s="132" t="s">
        <v>84</v>
      </c>
      <c r="D32" s="132"/>
      <c r="E32" s="109" t="s">
        <v>71</v>
      </c>
      <c r="F32" s="109"/>
    </row>
    <row r="33" spans="2:6" x14ac:dyDescent="0.3">
      <c r="B33" s="35">
        <v>22</v>
      </c>
      <c r="C33" s="132" t="s">
        <v>85</v>
      </c>
      <c r="D33" s="132"/>
      <c r="E33" s="109" t="s">
        <v>71</v>
      </c>
      <c r="F33" s="109"/>
    </row>
    <row r="34" spans="2:6" x14ac:dyDescent="0.3">
      <c r="B34" s="35">
        <v>23</v>
      </c>
      <c r="C34" s="132" t="s">
        <v>86</v>
      </c>
      <c r="D34" s="132"/>
      <c r="E34" s="109" t="s">
        <v>71</v>
      </c>
      <c r="F34" s="109"/>
    </row>
    <row r="35" spans="2:6" x14ac:dyDescent="0.3">
      <c r="B35" s="35">
        <v>24</v>
      </c>
      <c r="C35" s="132" t="s">
        <v>144</v>
      </c>
      <c r="D35" s="132"/>
      <c r="E35" s="109" t="s">
        <v>71</v>
      </c>
      <c r="F35" s="109"/>
    </row>
    <row r="36" spans="2:6" x14ac:dyDescent="0.3">
      <c r="B36" s="35">
        <v>25</v>
      </c>
      <c r="C36" s="132" t="s">
        <v>262</v>
      </c>
      <c r="D36" s="132"/>
      <c r="E36" s="109" t="s">
        <v>71</v>
      </c>
      <c r="F36" s="109"/>
    </row>
    <row r="37" spans="2:6" x14ac:dyDescent="0.3">
      <c r="B37" s="35">
        <v>26</v>
      </c>
      <c r="C37" s="132" t="s">
        <v>114</v>
      </c>
      <c r="D37" s="132"/>
      <c r="E37" s="109" t="s">
        <v>71</v>
      </c>
      <c r="F37" s="109"/>
    </row>
    <row r="38" spans="2:6" x14ac:dyDescent="0.3">
      <c r="B38" s="35">
        <v>27</v>
      </c>
      <c r="C38" s="132" t="s">
        <v>263</v>
      </c>
      <c r="D38" s="132"/>
      <c r="E38" s="109" t="s">
        <v>71</v>
      </c>
      <c r="F38" s="109"/>
    </row>
    <row r="39" spans="2:6" x14ac:dyDescent="0.3">
      <c r="B39" s="35">
        <v>28</v>
      </c>
      <c r="C39" s="132" t="s">
        <v>264</v>
      </c>
      <c r="D39" s="132"/>
      <c r="E39" s="109" t="s">
        <v>71</v>
      </c>
      <c r="F39" s="109"/>
    </row>
    <row r="40" spans="2:6" x14ac:dyDescent="0.3">
      <c r="B40" s="35">
        <v>29</v>
      </c>
      <c r="C40" s="132" t="s">
        <v>265</v>
      </c>
      <c r="D40" s="132"/>
      <c r="E40" s="109" t="s">
        <v>71</v>
      </c>
      <c r="F40" s="109"/>
    </row>
    <row r="41" spans="2:6" x14ac:dyDescent="0.3">
      <c r="B41" s="35">
        <v>30</v>
      </c>
      <c r="C41" s="132" t="s">
        <v>266</v>
      </c>
      <c r="D41" s="132"/>
      <c r="E41" s="109" t="s">
        <v>71</v>
      </c>
      <c r="F41" s="109"/>
    </row>
    <row r="42" spans="2:6" x14ac:dyDescent="0.3">
      <c r="B42" s="35">
        <v>31</v>
      </c>
      <c r="C42" s="132" t="s">
        <v>91</v>
      </c>
      <c r="D42" s="132"/>
      <c r="E42" s="109" t="s">
        <v>71</v>
      </c>
      <c r="F42" s="109"/>
    </row>
    <row r="43" spans="2:6" x14ac:dyDescent="0.3">
      <c r="B43" s="35">
        <v>32</v>
      </c>
      <c r="C43" s="132" t="s">
        <v>267</v>
      </c>
      <c r="D43" s="132"/>
      <c r="E43" s="109" t="s">
        <v>71</v>
      </c>
      <c r="F43" s="109"/>
    </row>
    <row r="44" spans="2:6" x14ac:dyDescent="0.3">
      <c r="B44" s="35">
        <v>33</v>
      </c>
      <c r="C44" s="132" t="s">
        <v>265</v>
      </c>
      <c r="D44" s="132"/>
      <c r="E44" s="109" t="s">
        <v>71</v>
      </c>
      <c r="F44" s="109"/>
    </row>
    <row r="45" spans="2:6" x14ac:dyDescent="0.3">
      <c r="B45" s="35">
        <v>34</v>
      </c>
      <c r="C45" s="132" t="s">
        <v>60</v>
      </c>
      <c r="D45" s="132"/>
      <c r="E45" s="109" t="s">
        <v>71</v>
      </c>
      <c r="F45" s="109"/>
    </row>
    <row r="46" spans="2:6" x14ac:dyDescent="0.3">
      <c r="B46" s="35">
        <v>35</v>
      </c>
      <c r="C46" s="132" t="s">
        <v>268</v>
      </c>
      <c r="D46" s="132"/>
      <c r="E46" s="109" t="s">
        <v>71</v>
      </c>
      <c r="F46" s="109"/>
    </row>
    <row r="47" spans="2:6" x14ac:dyDescent="0.3">
      <c r="B47" s="35">
        <v>36</v>
      </c>
      <c r="C47" s="132" t="s">
        <v>129</v>
      </c>
      <c r="D47" s="132"/>
      <c r="E47" s="109" t="s">
        <v>71</v>
      </c>
      <c r="F47" s="109"/>
    </row>
  </sheetData>
  <mergeCells count="80">
    <mergeCell ref="B10:F10"/>
    <mergeCell ref="C11:D11"/>
    <mergeCell ref="E11:F11"/>
    <mergeCell ref="B2:I2"/>
    <mergeCell ref="B7:C7"/>
    <mergeCell ref="D7:I7"/>
    <mergeCell ref="B8:C8"/>
    <mergeCell ref="D8:I8"/>
    <mergeCell ref="C14:D14"/>
    <mergeCell ref="E14:F14"/>
    <mergeCell ref="C15:D15"/>
    <mergeCell ref="E15:F15"/>
    <mergeCell ref="C12:D12"/>
    <mergeCell ref="E12:F12"/>
    <mergeCell ref="C13:D13"/>
    <mergeCell ref="E13:F13"/>
    <mergeCell ref="C20:D20"/>
    <mergeCell ref="E20:F20"/>
    <mergeCell ref="C16:D16"/>
    <mergeCell ref="E16:F16"/>
    <mergeCell ref="C17:D17"/>
    <mergeCell ref="E17:F17"/>
    <mergeCell ref="C18:D18"/>
    <mergeCell ref="E18:F18"/>
    <mergeCell ref="C19:D19"/>
    <mergeCell ref="E19:F19"/>
    <mergeCell ref="C21:D21"/>
    <mergeCell ref="E21:F21"/>
    <mergeCell ref="C22:D22"/>
    <mergeCell ref="E22:F22"/>
    <mergeCell ref="C23:D23"/>
    <mergeCell ref="E23:F23"/>
    <mergeCell ref="C26:D26"/>
    <mergeCell ref="E26:F26"/>
    <mergeCell ref="C24:D24"/>
    <mergeCell ref="E24:F24"/>
    <mergeCell ref="C25:D25"/>
    <mergeCell ref="E25:F25"/>
    <mergeCell ref="C27:D27"/>
    <mergeCell ref="E27:F27"/>
    <mergeCell ref="C29:D29"/>
    <mergeCell ref="E29:F29"/>
    <mergeCell ref="C28:D28"/>
    <mergeCell ref="E28:F28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43:D43"/>
    <mergeCell ref="E43:F43"/>
    <mergeCell ref="C42:D42"/>
    <mergeCell ref="E42:F42"/>
    <mergeCell ref="C39:D39"/>
    <mergeCell ref="E39:F39"/>
    <mergeCell ref="C40:D40"/>
    <mergeCell ref="E40:F40"/>
    <mergeCell ref="C41:D41"/>
    <mergeCell ref="E41:F41"/>
    <mergeCell ref="C44:D44"/>
    <mergeCell ref="C45:D45"/>
    <mergeCell ref="C46:D46"/>
    <mergeCell ref="C47:D47"/>
    <mergeCell ref="E44:F44"/>
    <mergeCell ref="E45:F45"/>
    <mergeCell ref="E46:F46"/>
    <mergeCell ref="E47:F47"/>
  </mergeCells>
  <conditionalFormatting sqref="E5">
    <cfRule type="expression" dxfId="123" priority="10">
      <formula>E5=""</formula>
    </cfRule>
  </conditionalFormatting>
  <conditionalFormatting sqref="D5">
    <cfRule type="expression" dxfId="122" priority="84">
      <formula>D5=""</formula>
    </cfRule>
  </conditionalFormatting>
  <conditionalFormatting sqref="B5">
    <cfRule type="expression" dxfId="121" priority="103">
      <formula>B5=""</formula>
    </cfRule>
  </conditionalFormatting>
  <conditionalFormatting sqref="C5">
    <cfRule type="expression" dxfId="120" priority="137">
      <formula>C5=""</formula>
    </cfRule>
  </conditionalFormatting>
  <conditionalFormatting sqref="D7:I8">
    <cfRule type="expression" dxfId="119" priority="169">
      <formula>D7=""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A16" zoomScale="90" zoomScaleNormal="90" workbookViewId="0">
      <selection activeCell="C34" sqref="C34:D34"/>
    </sheetView>
  </sheetViews>
  <sheetFormatPr baseColWidth="10" defaultRowHeight="14.4" x14ac:dyDescent="0.3"/>
  <cols>
    <col min="2" max="2" width="14.109375" bestFit="1" customWidth="1"/>
    <col min="4" max="4" width="38.33203125" customWidth="1"/>
    <col min="5" max="5" width="22.5546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(5VN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tr">
        <f>+'Operador PA'!A43</f>
        <v>5VN</v>
      </c>
      <c r="C5" s="27" t="s">
        <v>93</v>
      </c>
      <c r="D5" s="27" t="str">
        <f>'Operador PA'!D43</f>
        <v>Inacap</v>
      </c>
      <c r="E5" s="27" t="str">
        <f>'Operador PA'!F43</f>
        <v>Villa Mirador al Estrecho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Inacap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Villa Mirador al Estrecho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55" t="s">
        <v>130</v>
      </c>
      <c r="D12" s="155"/>
      <c r="E12" s="109" t="s">
        <v>71</v>
      </c>
      <c r="F12" s="109"/>
      <c r="G12" s="31"/>
    </row>
    <row r="13" spans="2:9" x14ac:dyDescent="0.3">
      <c r="B13" s="35">
        <v>2</v>
      </c>
      <c r="C13" s="140" t="s">
        <v>199</v>
      </c>
      <c r="D13" s="140"/>
      <c r="E13" s="109" t="s">
        <v>71</v>
      </c>
      <c r="F13" s="109"/>
      <c r="G13" s="31"/>
    </row>
    <row r="14" spans="2:9" x14ac:dyDescent="0.3">
      <c r="B14" s="35">
        <v>3</v>
      </c>
      <c r="C14" s="140" t="s">
        <v>269</v>
      </c>
      <c r="D14" s="140"/>
      <c r="E14" s="109" t="s">
        <v>71</v>
      </c>
      <c r="F14" s="109"/>
      <c r="G14" s="31"/>
    </row>
    <row r="15" spans="2:9" x14ac:dyDescent="0.3">
      <c r="B15" s="35">
        <v>4</v>
      </c>
      <c r="C15" s="140" t="s">
        <v>96</v>
      </c>
      <c r="D15" s="140"/>
      <c r="E15" s="109" t="s">
        <v>71</v>
      </c>
      <c r="F15" s="109"/>
      <c r="G15" s="31"/>
    </row>
    <row r="16" spans="2:9" x14ac:dyDescent="0.3">
      <c r="B16" s="35">
        <v>5</v>
      </c>
      <c r="C16" s="140" t="s">
        <v>95</v>
      </c>
      <c r="D16" s="140"/>
      <c r="E16" s="109" t="s">
        <v>71</v>
      </c>
      <c r="F16" s="109"/>
      <c r="G16" s="31"/>
    </row>
    <row r="17" spans="2:7" x14ac:dyDescent="0.3">
      <c r="B17" s="35">
        <v>6</v>
      </c>
      <c r="C17" s="141" t="s">
        <v>91</v>
      </c>
      <c r="D17" s="142"/>
      <c r="E17" s="109" t="s">
        <v>71</v>
      </c>
      <c r="F17" s="109"/>
      <c r="G17" s="31"/>
    </row>
    <row r="18" spans="2:7" x14ac:dyDescent="0.3">
      <c r="B18" s="35">
        <v>7</v>
      </c>
      <c r="C18" s="140" t="s">
        <v>123</v>
      </c>
      <c r="D18" s="140"/>
      <c r="E18" s="109" t="s">
        <v>71</v>
      </c>
      <c r="F18" s="109"/>
    </row>
    <row r="19" spans="2:7" x14ac:dyDescent="0.3">
      <c r="B19" s="35">
        <v>8</v>
      </c>
      <c r="C19" s="140" t="s">
        <v>96</v>
      </c>
      <c r="D19" s="140"/>
      <c r="E19" s="109" t="s">
        <v>71</v>
      </c>
      <c r="F19" s="109"/>
    </row>
    <row r="20" spans="2:7" x14ac:dyDescent="0.3">
      <c r="B20" s="35">
        <v>9</v>
      </c>
      <c r="C20" s="140" t="s">
        <v>135</v>
      </c>
      <c r="D20" s="140"/>
      <c r="E20" s="109" t="s">
        <v>71</v>
      </c>
      <c r="F20" s="109"/>
    </row>
    <row r="21" spans="2:7" x14ac:dyDescent="0.3">
      <c r="B21" s="35">
        <v>10</v>
      </c>
      <c r="C21" s="140" t="s">
        <v>136</v>
      </c>
      <c r="D21" s="140"/>
      <c r="E21" s="109" t="s">
        <v>71</v>
      </c>
      <c r="F21" s="109"/>
    </row>
    <row r="22" spans="2:7" x14ac:dyDescent="0.3">
      <c r="B22" s="35">
        <v>11</v>
      </c>
      <c r="C22" s="140" t="s">
        <v>264</v>
      </c>
      <c r="D22" s="140"/>
      <c r="E22" s="109" t="s">
        <v>71</v>
      </c>
      <c r="F22" s="109"/>
    </row>
    <row r="23" spans="2:7" x14ac:dyDescent="0.3">
      <c r="B23" s="35">
        <v>12</v>
      </c>
      <c r="C23" s="140" t="s">
        <v>114</v>
      </c>
      <c r="D23" s="140"/>
      <c r="E23" s="109" t="s">
        <v>71</v>
      </c>
      <c r="F23" s="109"/>
    </row>
    <row r="24" spans="2:7" x14ac:dyDescent="0.3">
      <c r="B24" s="35">
        <v>13</v>
      </c>
      <c r="C24" s="140" t="s">
        <v>137</v>
      </c>
      <c r="D24" s="140"/>
      <c r="E24" s="109" t="s">
        <v>71</v>
      </c>
      <c r="F24" s="109"/>
    </row>
    <row r="25" spans="2:7" x14ac:dyDescent="0.3">
      <c r="B25" s="35">
        <v>14</v>
      </c>
      <c r="C25" s="140" t="s">
        <v>88</v>
      </c>
      <c r="D25" s="140"/>
      <c r="E25" s="109" t="s">
        <v>71</v>
      </c>
      <c r="F25" s="109"/>
    </row>
    <row r="26" spans="2:7" x14ac:dyDescent="0.3">
      <c r="B26" s="35">
        <v>15</v>
      </c>
      <c r="C26" s="140" t="s">
        <v>144</v>
      </c>
      <c r="D26" s="140"/>
      <c r="E26" s="109" t="s">
        <v>71</v>
      </c>
      <c r="F26" s="109"/>
    </row>
    <row r="27" spans="2:7" x14ac:dyDescent="0.3">
      <c r="B27" s="35">
        <v>16</v>
      </c>
      <c r="C27" s="140" t="s">
        <v>270</v>
      </c>
      <c r="D27" s="140"/>
      <c r="E27" s="122" t="s">
        <v>71</v>
      </c>
      <c r="F27" s="123"/>
    </row>
    <row r="28" spans="2:7" x14ac:dyDescent="0.3">
      <c r="B28" s="35">
        <v>17</v>
      </c>
      <c r="C28" s="140" t="s">
        <v>98</v>
      </c>
      <c r="D28" s="140"/>
      <c r="E28" s="122" t="s">
        <v>71</v>
      </c>
      <c r="F28" s="123"/>
    </row>
    <row r="29" spans="2:7" x14ac:dyDescent="0.3">
      <c r="B29" s="35">
        <v>18</v>
      </c>
      <c r="C29" s="140" t="s">
        <v>99</v>
      </c>
      <c r="D29" s="140"/>
      <c r="E29" s="122" t="s">
        <v>71</v>
      </c>
      <c r="F29" s="123"/>
    </row>
    <row r="30" spans="2:7" x14ac:dyDescent="0.3">
      <c r="B30" s="35">
        <v>19</v>
      </c>
      <c r="C30" s="140" t="s">
        <v>73</v>
      </c>
      <c r="D30" s="140"/>
      <c r="E30" s="122" t="s">
        <v>71</v>
      </c>
      <c r="F30" s="123"/>
    </row>
    <row r="31" spans="2:7" x14ac:dyDescent="0.3">
      <c r="B31" s="35">
        <v>20</v>
      </c>
      <c r="C31" s="140" t="s">
        <v>100</v>
      </c>
      <c r="D31" s="140"/>
      <c r="E31" s="109" t="s">
        <v>71</v>
      </c>
      <c r="F31" s="109"/>
    </row>
    <row r="32" spans="2:7" x14ac:dyDescent="0.3">
      <c r="B32" s="35">
        <v>21</v>
      </c>
      <c r="C32" s="140" t="s">
        <v>101</v>
      </c>
      <c r="D32" s="140"/>
      <c r="E32" s="109" t="s">
        <v>71</v>
      </c>
      <c r="F32" s="109"/>
    </row>
    <row r="33" spans="2:6" x14ac:dyDescent="0.3">
      <c r="B33" s="35">
        <v>22</v>
      </c>
      <c r="C33" s="140" t="s">
        <v>102</v>
      </c>
      <c r="D33" s="140"/>
      <c r="E33" s="109" t="s">
        <v>71</v>
      </c>
      <c r="F33" s="109"/>
    </row>
    <row r="34" spans="2:6" x14ac:dyDescent="0.3">
      <c r="B34" s="35">
        <v>23</v>
      </c>
      <c r="C34" s="140" t="s">
        <v>103</v>
      </c>
      <c r="D34" s="140"/>
      <c r="E34" s="109" t="s">
        <v>71</v>
      </c>
      <c r="F34" s="109"/>
    </row>
    <row r="35" spans="2:6" x14ac:dyDescent="0.3">
      <c r="B35" s="35">
        <v>24</v>
      </c>
      <c r="C35" s="140" t="s">
        <v>105</v>
      </c>
      <c r="D35" s="140"/>
      <c r="E35" s="109" t="s">
        <v>71</v>
      </c>
      <c r="F35" s="109"/>
    </row>
    <row r="36" spans="2:6" x14ac:dyDescent="0.3">
      <c r="B36" s="35">
        <v>25</v>
      </c>
      <c r="C36" s="141" t="s">
        <v>257</v>
      </c>
      <c r="D36" s="142"/>
      <c r="E36" s="109" t="s">
        <v>71</v>
      </c>
      <c r="F36" s="109"/>
    </row>
    <row r="37" spans="2:6" x14ac:dyDescent="0.3">
      <c r="B37" s="35">
        <v>26</v>
      </c>
      <c r="C37" s="141" t="s">
        <v>118</v>
      </c>
      <c r="D37" s="142"/>
      <c r="E37" s="109" t="s">
        <v>71</v>
      </c>
      <c r="F37" s="109"/>
    </row>
    <row r="38" spans="2:6" x14ac:dyDescent="0.3">
      <c r="B38" s="35">
        <v>27</v>
      </c>
      <c r="C38" s="141" t="s">
        <v>119</v>
      </c>
      <c r="D38" s="142"/>
      <c r="E38" s="109" t="s">
        <v>71</v>
      </c>
      <c r="F38" s="109"/>
    </row>
    <row r="39" spans="2:6" x14ac:dyDescent="0.3">
      <c r="B39" s="35">
        <v>28</v>
      </c>
      <c r="C39" s="141" t="s">
        <v>256</v>
      </c>
      <c r="D39" s="142"/>
      <c r="E39" s="109" t="s">
        <v>71</v>
      </c>
      <c r="F39" s="109"/>
    </row>
    <row r="40" spans="2:6" x14ac:dyDescent="0.3">
      <c r="B40" s="35">
        <v>29</v>
      </c>
      <c r="C40" s="140" t="s">
        <v>255</v>
      </c>
      <c r="D40" s="140"/>
      <c r="E40" s="109" t="s">
        <v>71</v>
      </c>
      <c r="F40" s="109"/>
    </row>
    <row r="41" spans="2:6" x14ac:dyDescent="0.3">
      <c r="B41" s="35">
        <v>30</v>
      </c>
      <c r="C41" s="140" t="s">
        <v>91</v>
      </c>
      <c r="D41" s="140"/>
      <c r="E41" s="109" t="s">
        <v>71</v>
      </c>
      <c r="F41" s="109"/>
    </row>
    <row r="42" spans="2:6" s="73" customFormat="1" ht="32.25" customHeight="1" x14ac:dyDescent="0.3">
      <c r="B42" s="71">
        <v>31</v>
      </c>
      <c r="C42" s="150" t="s">
        <v>271</v>
      </c>
      <c r="D42" s="151"/>
      <c r="E42" s="154" t="s">
        <v>71</v>
      </c>
      <c r="F42" s="154"/>
    </row>
  </sheetData>
  <mergeCells count="70">
    <mergeCell ref="C15:D15"/>
    <mergeCell ref="E15:F15"/>
    <mergeCell ref="C12:D12"/>
    <mergeCell ref="E12:F12"/>
    <mergeCell ref="C13:D13"/>
    <mergeCell ref="E13:F13"/>
    <mergeCell ref="B10:F10"/>
    <mergeCell ref="C11:D11"/>
    <mergeCell ref="E11:F11"/>
    <mergeCell ref="C14:D14"/>
    <mergeCell ref="E14:F14"/>
    <mergeCell ref="B2:I2"/>
    <mergeCell ref="B7:C7"/>
    <mergeCell ref="D7:I7"/>
    <mergeCell ref="B8:C8"/>
    <mergeCell ref="D8:I8"/>
    <mergeCell ref="E16:F16"/>
    <mergeCell ref="C17:D17"/>
    <mergeCell ref="E17:F17"/>
    <mergeCell ref="C18:D18"/>
    <mergeCell ref="E18:F18"/>
    <mergeCell ref="C16:D16"/>
    <mergeCell ref="C19:D19"/>
    <mergeCell ref="E19:F19"/>
    <mergeCell ref="C21:D21"/>
    <mergeCell ref="E21:F21"/>
    <mergeCell ref="C22:D22"/>
    <mergeCell ref="E22:F22"/>
    <mergeCell ref="C20:D20"/>
    <mergeCell ref="E20:F20"/>
    <mergeCell ref="C27:D27"/>
    <mergeCell ref="E27:F27"/>
    <mergeCell ref="C31:D31"/>
    <mergeCell ref="E31:F31"/>
    <mergeCell ref="C28:D28"/>
    <mergeCell ref="E28:F28"/>
    <mergeCell ref="C30:D30"/>
    <mergeCell ref="E30:F30"/>
    <mergeCell ref="C23:D23"/>
    <mergeCell ref="E23:F23"/>
    <mergeCell ref="C32:D32"/>
    <mergeCell ref="E32:F32"/>
    <mergeCell ref="C34:D34"/>
    <mergeCell ref="E34:F34"/>
    <mergeCell ref="C24:D24"/>
    <mergeCell ref="E24:F24"/>
    <mergeCell ref="C29:D29"/>
    <mergeCell ref="E29:F29"/>
    <mergeCell ref="C33:D33"/>
    <mergeCell ref="E33:F33"/>
    <mergeCell ref="C25:D25"/>
    <mergeCell ref="E25:F25"/>
    <mergeCell ref="C26:D26"/>
    <mergeCell ref="E26:F26"/>
    <mergeCell ref="C35:D35"/>
    <mergeCell ref="E35:F35"/>
    <mergeCell ref="C36:D36"/>
    <mergeCell ref="E36:F36"/>
    <mergeCell ref="C42:D42"/>
    <mergeCell ref="E42:F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</mergeCells>
  <conditionalFormatting sqref="E5">
    <cfRule type="expression" dxfId="118" priority="17">
      <formula>E5=""</formula>
    </cfRule>
  </conditionalFormatting>
  <conditionalFormatting sqref="D5">
    <cfRule type="expression" dxfId="117" priority="87">
      <formula>D5=""</formula>
    </cfRule>
  </conditionalFormatting>
  <conditionalFormatting sqref="B5">
    <cfRule type="expression" dxfId="116" priority="107">
      <formula>B5=""</formula>
    </cfRule>
  </conditionalFormatting>
  <conditionalFormatting sqref="C5">
    <cfRule type="expression" dxfId="115" priority="126">
      <formula>C5=""</formula>
    </cfRule>
  </conditionalFormatting>
  <conditionalFormatting sqref="D7:I8">
    <cfRule type="expression" dxfId="114" priority="168">
      <formula>D7=""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topLeftCell="A16" zoomScale="80" zoomScaleNormal="80" workbookViewId="0">
      <selection activeCell="L35" sqref="L35"/>
    </sheetView>
  </sheetViews>
  <sheetFormatPr baseColWidth="10" defaultRowHeight="14.4" x14ac:dyDescent="0.3"/>
  <cols>
    <col min="4" max="4" width="56.44140625" customWidth="1"/>
    <col min="5" max="5" width="23.109375" bestFit="1" customWidth="1"/>
    <col min="9" max="9" width="15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">
        <v>134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f>+'Operador PA'!A44</f>
        <v>9</v>
      </c>
      <c r="C5" s="27" t="s">
        <v>63</v>
      </c>
      <c r="D5" s="27" t="str">
        <f>'Operador PA'!D44</f>
        <v>Villa Nelda Panicucci</v>
      </c>
      <c r="E5" s="27" t="str">
        <f>'Operador PA'!F44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18" t="str">
        <f>+D5</f>
        <v>Villa Nelda Panicucci</v>
      </c>
      <c r="E7" s="118"/>
      <c r="F7" s="118"/>
      <c r="G7" s="118"/>
      <c r="H7" s="118"/>
      <c r="I7" s="118"/>
    </row>
    <row r="8" spans="2:9" x14ac:dyDescent="0.3">
      <c r="B8" s="117" t="s">
        <v>65</v>
      </c>
      <c r="C8" s="117"/>
      <c r="D8" s="118" t="str">
        <f>+E5</f>
        <v>Hospital Regional</v>
      </c>
      <c r="E8" s="118"/>
      <c r="F8" s="118"/>
      <c r="G8" s="118"/>
      <c r="H8" s="118"/>
      <c r="I8" s="118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s="12" customFormat="1" x14ac:dyDescent="0.3">
      <c r="B11" s="74" t="s">
        <v>67</v>
      </c>
      <c r="C11" s="160" t="s">
        <v>68</v>
      </c>
      <c r="D11" s="160"/>
      <c r="E11" s="160" t="s">
        <v>69</v>
      </c>
      <c r="F11" s="160"/>
    </row>
    <row r="12" spans="2:9" s="12" customFormat="1" x14ac:dyDescent="0.3">
      <c r="B12" s="70">
        <v>1</v>
      </c>
      <c r="C12" s="132" t="s">
        <v>112</v>
      </c>
      <c r="D12" s="132"/>
      <c r="E12" s="109" t="s">
        <v>71</v>
      </c>
      <c r="F12" s="109"/>
    </row>
    <row r="13" spans="2:9" s="12" customFormat="1" x14ac:dyDescent="0.3">
      <c r="B13" s="70">
        <v>2</v>
      </c>
      <c r="C13" s="132" t="s">
        <v>113</v>
      </c>
      <c r="D13" s="132"/>
      <c r="E13" s="109" t="s">
        <v>71</v>
      </c>
      <c r="F13" s="109"/>
    </row>
    <row r="14" spans="2:9" s="12" customFormat="1" x14ac:dyDescent="0.3">
      <c r="B14" s="70">
        <v>3</v>
      </c>
      <c r="C14" s="132" t="s">
        <v>114</v>
      </c>
      <c r="D14" s="132"/>
      <c r="E14" s="109" t="s">
        <v>71</v>
      </c>
      <c r="F14" s="109"/>
      <c r="G14" s="33"/>
    </row>
    <row r="15" spans="2:9" s="12" customFormat="1" x14ac:dyDescent="0.3">
      <c r="B15" s="70">
        <v>4</v>
      </c>
      <c r="C15" s="132" t="s">
        <v>115</v>
      </c>
      <c r="D15" s="132"/>
      <c r="E15" s="109" t="s">
        <v>71</v>
      </c>
      <c r="F15" s="109"/>
      <c r="G15" s="33"/>
    </row>
    <row r="16" spans="2:9" s="12" customFormat="1" x14ac:dyDescent="0.3">
      <c r="B16" s="70">
        <v>5</v>
      </c>
      <c r="C16" s="132" t="s">
        <v>116</v>
      </c>
      <c r="D16" s="132"/>
      <c r="E16" s="109" t="s">
        <v>71</v>
      </c>
      <c r="F16" s="109"/>
      <c r="G16" s="33"/>
    </row>
    <row r="17" spans="2:9" s="12" customFormat="1" x14ac:dyDescent="0.3">
      <c r="B17" s="70">
        <v>6</v>
      </c>
      <c r="C17" s="132" t="s">
        <v>272</v>
      </c>
      <c r="D17" s="132"/>
      <c r="E17" s="109" t="s">
        <v>71</v>
      </c>
      <c r="F17" s="109"/>
      <c r="G17" s="33"/>
    </row>
    <row r="18" spans="2:9" s="12" customFormat="1" x14ac:dyDescent="0.3">
      <c r="B18" s="70">
        <v>7</v>
      </c>
      <c r="C18" s="134" t="s">
        <v>273</v>
      </c>
      <c r="D18" s="135"/>
      <c r="E18" s="109" t="s">
        <v>71</v>
      </c>
      <c r="F18" s="109"/>
      <c r="G18" s="33"/>
    </row>
    <row r="19" spans="2:9" s="12" customFormat="1" x14ac:dyDescent="0.3">
      <c r="B19" s="70">
        <v>8</v>
      </c>
      <c r="C19" s="158" t="s">
        <v>111</v>
      </c>
      <c r="D19" s="158"/>
      <c r="E19" s="109" t="s">
        <v>71</v>
      </c>
      <c r="F19" s="109"/>
      <c r="G19" s="33"/>
    </row>
    <row r="20" spans="2:9" s="12" customFormat="1" x14ac:dyDescent="0.3">
      <c r="B20" s="70">
        <v>9</v>
      </c>
      <c r="C20" s="158" t="s">
        <v>98</v>
      </c>
      <c r="D20" s="158"/>
      <c r="E20" s="109" t="s">
        <v>71</v>
      </c>
      <c r="F20" s="109"/>
      <c r="G20" s="33"/>
    </row>
    <row r="21" spans="2:9" s="12" customFormat="1" x14ac:dyDescent="0.3">
      <c r="B21" s="70">
        <v>10</v>
      </c>
      <c r="C21" s="159" t="s">
        <v>284</v>
      </c>
      <c r="D21" s="159"/>
      <c r="E21" s="109" t="s">
        <v>71</v>
      </c>
      <c r="F21" s="109"/>
      <c r="G21" s="33"/>
    </row>
    <row r="22" spans="2:9" s="12" customFormat="1" x14ac:dyDescent="0.3">
      <c r="B22" s="70">
        <v>11</v>
      </c>
      <c r="C22" s="158" t="s">
        <v>138</v>
      </c>
      <c r="D22" s="158"/>
      <c r="E22" s="109" t="s">
        <v>71</v>
      </c>
      <c r="F22" s="109"/>
      <c r="G22" s="33"/>
    </row>
    <row r="23" spans="2:9" s="12" customFormat="1" x14ac:dyDescent="0.3">
      <c r="B23" s="70">
        <v>12</v>
      </c>
      <c r="C23" s="158" t="s">
        <v>79</v>
      </c>
      <c r="D23" s="158"/>
      <c r="E23" s="109" t="s">
        <v>71</v>
      </c>
      <c r="F23" s="109"/>
      <c r="G23" s="33"/>
    </row>
    <row r="24" spans="2:9" s="12" customFormat="1" x14ac:dyDescent="0.3">
      <c r="B24" s="70">
        <v>13</v>
      </c>
      <c r="C24" s="158" t="s">
        <v>80</v>
      </c>
      <c r="D24" s="158"/>
      <c r="E24" s="109" t="s">
        <v>71</v>
      </c>
      <c r="F24" s="109"/>
      <c r="G24" s="33"/>
    </row>
    <row r="25" spans="2:9" s="12" customFormat="1" x14ac:dyDescent="0.3">
      <c r="B25" s="70">
        <v>14</v>
      </c>
      <c r="C25" s="158" t="s">
        <v>82</v>
      </c>
      <c r="D25" s="158"/>
      <c r="E25" s="109" t="s">
        <v>71</v>
      </c>
      <c r="F25" s="109"/>
      <c r="G25" s="33"/>
    </row>
    <row r="26" spans="2:9" s="12" customFormat="1" x14ac:dyDescent="0.3">
      <c r="B26" s="70">
        <v>15</v>
      </c>
      <c r="C26" s="113" t="s">
        <v>280</v>
      </c>
      <c r="D26" s="114"/>
      <c r="E26" s="109" t="s">
        <v>71</v>
      </c>
      <c r="F26" s="109"/>
      <c r="G26" s="33"/>
    </row>
    <row r="27" spans="2:9" s="12" customFormat="1" x14ac:dyDescent="0.3">
      <c r="B27" s="70">
        <v>16</v>
      </c>
      <c r="C27" s="113" t="s">
        <v>281</v>
      </c>
      <c r="D27" s="114"/>
      <c r="E27" s="109" t="s">
        <v>71</v>
      </c>
      <c r="F27" s="109"/>
      <c r="G27" s="33"/>
      <c r="H27" s="75"/>
      <c r="I27" s="75"/>
    </row>
    <row r="28" spans="2:9" s="12" customFormat="1" x14ac:dyDescent="0.3">
      <c r="B28" s="70">
        <v>17</v>
      </c>
      <c r="C28" s="113" t="s">
        <v>282</v>
      </c>
      <c r="D28" s="114"/>
      <c r="E28" s="109" t="s">
        <v>71</v>
      </c>
      <c r="F28" s="109"/>
      <c r="G28" s="33"/>
      <c r="H28" s="75"/>
      <c r="I28" s="75"/>
    </row>
    <row r="29" spans="2:9" s="12" customFormat="1" x14ac:dyDescent="0.3">
      <c r="B29" s="70">
        <v>18</v>
      </c>
      <c r="C29" s="113" t="s">
        <v>82</v>
      </c>
      <c r="D29" s="114"/>
      <c r="E29" s="109" t="s">
        <v>71</v>
      </c>
      <c r="F29" s="109"/>
      <c r="G29" s="33"/>
    </row>
    <row r="30" spans="2:9" s="12" customFormat="1" x14ac:dyDescent="0.3">
      <c r="B30" s="70">
        <v>19</v>
      </c>
      <c r="C30" s="158" t="s">
        <v>83</v>
      </c>
      <c r="D30" s="158"/>
      <c r="E30" s="109" t="s">
        <v>71</v>
      </c>
      <c r="F30" s="109"/>
      <c r="G30" s="33"/>
    </row>
    <row r="31" spans="2:9" s="12" customFormat="1" x14ac:dyDescent="0.3">
      <c r="B31" s="70">
        <v>20</v>
      </c>
      <c r="C31" s="158" t="s">
        <v>140</v>
      </c>
      <c r="D31" s="158"/>
      <c r="E31" s="109" t="s">
        <v>71</v>
      </c>
      <c r="F31" s="109"/>
      <c r="G31" s="33"/>
    </row>
    <row r="32" spans="2:9" s="12" customFormat="1" x14ac:dyDescent="0.3">
      <c r="B32" s="70">
        <v>21</v>
      </c>
      <c r="C32" s="158" t="s">
        <v>141</v>
      </c>
      <c r="D32" s="158"/>
      <c r="E32" s="109" t="s">
        <v>71</v>
      </c>
      <c r="F32" s="109"/>
      <c r="G32" s="75"/>
    </row>
    <row r="33" spans="1:7" s="12" customFormat="1" x14ac:dyDescent="0.3">
      <c r="B33" s="70">
        <v>22</v>
      </c>
      <c r="C33" s="158" t="s">
        <v>274</v>
      </c>
      <c r="D33" s="158"/>
      <c r="E33" s="109" t="s">
        <v>71</v>
      </c>
      <c r="F33" s="109"/>
      <c r="G33" s="75"/>
    </row>
    <row r="34" spans="1:7" s="12" customFormat="1" x14ac:dyDescent="0.3">
      <c r="A34" s="32"/>
      <c r="B34" s="70">
        <v>23</v>
      </c>
      <c r="C34" s="158" t="s">
        <v>267</v>
      </c>
      <c r="D34" s="158"/>
      <c r="E34" s="109" t="s">
        <v>71</v>
      </c>
      <c r="F34" s="109"/>
      <c r="G34" s="33"/>
    </row>
    <row r="35" spans="1:7" s="12" customFormat="1" x14ac:dyDescent="0.3">
      <c r="A35" s="32"/>
      <c r="B35" s="70">
        <v>24</v>
      </c>
      <c r="C35" s="158" t="s">
        <v>89</v>
      </c>
      <c r="D35" s="158"/>
      <c r="E35" s="109" t="s">
        <v>71</v>
      </c>
      <c r="F35" s="109"/>
      <c r="G35" s="32"/>
    </row>
    <row r="36" spans="1:7" s="12" customFormat="1" x14ac:dyDescent="0.3">
      <c r="A36" s="32"/>
      <c r="B36" s="70">
        <v>25</v>
      </c>
      <c r="C36" s="158" t="s">
        <v>155</v>
      </c>
      <c r="D36" s="158"/>
      <c r="E36" s="109" t="s">
        <v>71</v>
      </c>
      <c r="F36" s="109"/>
      <c r="G36" s="32"/>
    </row>
    <row r="37" spans="1:7" s="12" customFormat="1" x14ac:dyDescent="0.3">
      <c r="A37" s="32"/>
      <c r="B37" s="70">
        <v>26</v>
      </c>
      <c r="C37" s="156" t="s">
        <v>275</v>
      </c>
      <c r="D37" s="157"/>
      <c r="E37" s="109" t="s">
        <v>71</v>
      </c>
      <c r="F37" s="109"/>
      <c r="G37" s="32"/>
    </row>
    <row r="38" spans="1:7" x14ac:dyDescent="0.3">
      <c r="B38" s="76">
        <v>27</v>
      </c>
      <c r="C38" s="156" t="s">
        <v>157</v>
      </c>
      <c r="D38" s="157"/>
      <c r="E38" s="109" t="s">
        <v>71</v>
      </c>
      <c r="F38" s="109"/>
    </row>
    <row r="39" spans="1:7" x14ac:dyDescent="0.3">
      <c r="B39" s="76">
        <v>28</v>
      </c>
      <c r="C39" s="158" t="s">
        <v>89</v>
      </c>
      <c r="D39" s="158"/>
      <c r="E39" s="109" t="s">
        <v>71</v>
      </c>
      <c r="F39" s="109"/>
    </row>
    <row r="40" spans="1:7" x14ac:dyDescent="0.3">
      <c r="B40" s="76">
        <v>29</v>
      </c>
      <c r="C40" s="158" t="s">
        <v>60</v>
      </c>
      <c r="D40" s="158"/>
      <c r="E40" s="109" t="s">
        <v>71</v>
      </c>
      <c r="F40" s="109"/>
    </row>
    <row r="41" spans="1:7" x14ac:dyDescent="0.3">
      <c r="B41" s="76">
        <v>30</v>
      </c>
      <c r="C41" s="158" t="s">
        <v>142</v>
      </c>
      <c r="D41" s="158"/>
      <c r="E41" s="109" t="s">
        <v>71</v>
      </c>
      <c r="F41" s="109"/>
    </row>
  </sheetData>
  <mergeCells count="68">
    <mergeCell ref="C14:D14"/>
    <mergeCell ref="E14:F14"/>
    <mergeCell ref="C15:D15"/>
    <mergeCell ref="E15:F15"/>
    <mergeCell ref="C13:D13"/>
    <mergeCell ref="E13:F13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22:D22"/>
    <mergeCell ref="C17:D17"/>
    <mergeCell ref="C19:D19"/>
    <mergeCell ref="E19:F19"/>
    <mergeCell ref="E22:F22"/>
    <mergeCell ref="C20:D20"/>
    <mergeCell ref="E20:F20"/>
    <mergeCell ref="E17:F17"/>
    <mergeCell ref="C18:D18"/>
    <mergeCell ref="E18:F18"/>
    <mergeCell ref="C16:D16"/>
    <mergeCell ref="E16:F16"/>
    <mergeCell ref="E28:F28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C21:D21"/>
    <mergeCell ref="E21:F21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  <mergeCell ref="C31:D31"/>
    <mergeCell ref="E31:F31"/>
    <mergeCell ref="C38:D38"/>
    <mergeCell ref="C39:D39"/>
    <mergeCell ref="C40:D40"/>
    <mergeCell ref="C41:D41"/>
    <mergeCell ref="E38:F38"/>
    <mergeCell ref="E39:F39"/>
    <mergeCell ref="E40:F40"/>
    <mergeCell ref="E41:F41"/>
  </mergeCells>
  <conditionalFormatting sqref="E5">
    <cfRule type="expression" dxfId="113" priority="1">
      <formula>E5=""</formula>
    </cfRule>
  </conditionalFormatting>
  <conditionalFormatting sqref="B5">
    <cfRule type="expression" dxfId="112" priority="82">
      <formula>B5=""</formula>
    </cfRule>
  </conditionalFormatting>
  <conditionalFormatting sqref="C5">
    <cfRule type="expression" dxfId="111" priority="116">
      <formula>C5=""</formula>
    </cfRule>
  </conditionalFormatting>
  <conditionalFormatting sqref="D5">
    <cfRule type="expression" dxfId="110" priority="125">
      <formula>D5=""</formula>
    </cfRule>
  </conditionalFormatting>
  <conditionalFormatting sqref="D7:I8">
    <cfRule type="expression" dxfId="109" priority="166">
      <formula>D7=""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5"/>
  <sheetViews>
    <sheetView topLeftCell="A7" zoomScale="80" zoomScaleNormal="80" workbookViewId="0">
      <selection activeCell="K22" sqref="K22"/>
    </sheetView>
  </sheetViews>
  <sheetFormatPr baseColWidth="10" defaultRowHeight="14.4" x14ac:dyDescent="0.3"/>
  <cols>
    <col min="4" max="4" width="56.33203125" customWidth="1"/>
    <col min="5" max="5" width="23.109375" bestFit="1" customWidth="1"/>
    <col min="9" max="9" width="15.88671875" customWidth="1"/>
  </cols>
  <sheetData>
    <row r="1" spans="2:10" x14ac:dyDescent="0.3">
      <c r="C1" s="25"/>
      <c r="D1" s="25"/>
      <c r="E1" s="25"/>
      <c r="F1" s="25"/>
      <c r="G1" s="25"/>
      <c r="H1" s="25"/>
      <c r="I1" s="25"/>
    </row>
    <row r="2" spans="2:10" ht="22.2" x14ac:dyDescent="0.3">
      <c r="B2" s="116" t="s">
        <v>143</v>
      </c>
      <c r="C2" s="116"/>
      <c r="D2" s="116"/>
      <c r="E2" s="116"/>
      <c r="F2" s="116"/>
      <c r="G2" s="116"/>
      <c r="H2" s="116"/>
      <c r="I2" s="116"/>
    </row>
    <row r="3" spans="2:10" x14ac:dyDescent="0.3">
      <c r="B3" s="25"/>
      <c r="C3" s="25"/>
      <c r="D3" s="25"/>
      <c r="E3" s="25"/>
      <c r="F3" s="25"/>
      <c r="G3" s="25"/>
      <c r="H3" s="25"/>
      <c r="I3" s="25"/>
    </row>
    <row r="4" spans="2:10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10" x14ac:dyDescent="0.3">
      <c r="B5" s="27">
        <f>+'Operador PA'!A45</f>
        <v>9</v>
      </c>
      <c r="C5" s="27" t="s">
        <v>93</v>
      </c>
      <c r="D5" s="27" t="str">
        <f>'Operador PA'!D45</f>
        <v>Hospital Regional</v>
      </c>
      <c r="E5" s="27" t="str">
        <f>'Operador PA'!F45</f>
        <v>Villa Nelda Panicucci</v>
      </c>
      <c r="F5" s="25"/>
      <c r="G5" s="25"/>
    </row>
    <row r="6" spans="2:10" x14ac:dyDescent="0.3">
      <c r="B6" s="28"/>
      <c r="C6" s="25"/>
      <c r="D6" s="25"/>
      <c r="E6" s="25"/>
      <c r="F6" s="25"/>
      <c r="G6" s="25"/>
      <c r="H6" s="25"/>
      <c r="I6" s="25"/>
    </row>
    <row r="7" spans="2:10" x14ac:dyDescent="0.3">
      <c r="B7" s="117" t="s">
        <v>64</v>
      </c>
      <c r="C7" s="117"/>
      <c r="D7" s="118" t="str">
        <f>+D5</f>
        <v>Hospital Regional</v>
      </c>
      <c r="E7" s="118"/>
      <c r="F7" s="118"/>
      <c r="G7" s="118"/>
      <c r="H7" s="118"/>
      <c r="I7" s="118"/>
    </row>
    <row r="8" spans="2:10" x14ac:dyDescent="0.3">
      <c r="B8" s="117" t="s">
        <v>65</v>
      </c>
      <c r="C8" s="117"/>
      <c r="D8" s="118" t="str">
        <f>+E5</f>
        <v>Villa Nelda Panicucci</v>
      </c>
      <c r="E8" s="118"/>
      <c r="F8" s="118"/>
      <c r="G8" s="118"/>
      <c r="H8" s="118"/>
      <c r="I8" s="118"/>
    </row>
    <row r="9" spans="2:10" x14ac:dyDescent="0.3">
      <c r="C9" s="25"/>
      <c r="D9" s="25"/>
      <c r="E9" s="25"/>
      <c r="F9" s="25"/>
      <c r="G9" s="25"/>
      <c r="H9" s="25"/>
      <c r="I9" s="25"/>
    </row>
    <row r="10" spans="2:10" x14ac:dyDescent="0.3">
      <c r="B10" s="115" t="s">
        <v>66</v>
      </c>
      <c r="C10" s="115"/>
      <c r="D10" s="115"/>
      <c r="E10" s="115"/>
      <c r="F10" s="115"/>
      <c r="H10" s="25"/>
      <c r="I10" s="25"/>
    </row>
    <row r="11" spans="2:10" x14ac:dyDescent="0.3">
      <c r="B11" s="29" t="s">
        <v>67</v>
      </c>
      <c r="C11" s="115" t="s">
        <v>68</v>
      </c>
      <c r="D11" s="115"/>
      <c r="E11" s="115" t="s">
        <v>69</v>
      </c>
      <c r="F11" s="115"/>
      <c r="H11" s="25"/>
      <c r="I11" s="25"/>
    </row>
    <row r="12" spans="2:10" s="12" customFormat="1" x14ac:dyDescent="0.3">
      <c r="B12" s="70">
        <v>1</v>
      </c>
      <c r="C12" s="141" t="s">
        <v>47</v>
      </c>
      <c r="D12" s="142"/>
      <c r="E12" s="109" t="s">
        <v>71</v>
      </c>
      <c r="F12" s="109"/>
      <c r="G12" s="33"/>
      <c r="H12" s="75"/>
      <c r="I12" s="75"/>
      <c r="J12" s="164"/>
    </row>
    <row r="13" spans="2:10" s="12" customFormat="1" x14ac:dyDescent="0.3">
      <c r="B13" s="70">
        <v>2</v>
      </c>
      <c r="C13" s="141" t="s">
        <v>96</v>
      </c>
      <c r="D13" s="142"/>
      <c r="E13" s="109" t="s">
        <v>71</v>
      </c>
      <c r="F13" s="109"/>
      <c r="G13" s="33"/>
      <c r="H13" s="75"/>
      <c r="I13" s="75"/>
      <c r="J13" s="164"/>
    </row>
    <row r="14" spans="2:10" s="12" customFormat="1" x14ac:dyDescent="0.3">
      <c r="B14" s="70">
        <v>3</v>
      </c>
      <c r="C14" s="141" t="s">
        <v>157</v>
      </c>
      <c r="D14" s="142"/>
      <c r="E14" s="109" t="s">
        <v>71</v>
      </c>
      <c r="F14" s="109"/>
      <c r="G14" s="33"/>
      <c r="H14" s="75"/>
      <c r="I14" s="75"/>
      <c r="J14" s="164"/>
    </row>
    <row r="15" spans="2:10" s="12" customFormat="1" x14ac:dyDescent="0.3">
      <c r="B15" s="70">
        <v>4</v>
      </c>
      <c r="C15" s="141" t="s">
        <v>275</v>
      </c>
      <c r="D15" s="142"/>
      <c r="E15" s="109" t="s">
        <v>71</v>
      </c>
      <c r="F15" s="109"/>
      <c r="G15" s="33"/>
      <c r="H15" s="75"/>
      <c r="I15" s="75"/>
      <c r="J15" s="164"/>
    </row>
    <row r="16" spans="2:10" s="12" customFormat="1" x14ac:dyDescent="0.3">
      <c r="B16" s="70">
        <v>5</v>
      </c>
      <c r="C16" s="141" t="s">
        <v>155</v>
      </c>
      <c r="D16" s="142"/>
      <c r="E16" s="109" t="s">
        <v>71</v>
      </c>
      <c r="F16" s="109"/>
      <c r="G16" s="33"/>
      <c r="H16" s="75"/>
      <c r="I16" s="75"/>
      <c r="J16" s="164"/>
    </row>
    <row r="17" spans="2:10" s="12" customFormat="1" x14ac:dyDescent="0.3">
      <c r="B17" s="70">
        <v>6</v>
      </c>
      <c r="C17" s="141" t="s">
        <v>276</v>
      </c>
      <c r="D17" s="142"/>
      <c r="E17" s="109" t="s">
        <v>71</v>
      </c>
      <c r="F17" s="109"/>
      <c r="G17" s="33"/>
      <c r="H17" s="75"/>
      <c r="I17" s="75"/>
      <c r="J17" s="164"/>
    </row>
    <row r="18" spans="2:10" s="12" customFormat="1" x14ac:dyDescent="0.3">
      <c r="B18" s="70">
        <v>7</v>
      </c>
      <c r="C18" s="141" t="s">
        <v>92</v>
      </c>
      <c r="D18" s="142"/>
      <c r="E18" s="109" t="s">
        <v>71</v>
      </c>
      <c r="F18" s="109"/>
      <c r="G18" s="33"/>
      <c r="H18" s="75"/>
      <c r="I18" s="75"/>
      <c r="J18" s="164"/>
    </row>
    <row r="19" spans="2:10" s="12" customFormat="1" x14ac:dyDescent="0.3">
      <c r="B19" s="70">
        <v>8</v>
      </c>
      <c r="C19" s="163" t="s">
        <v>98</v>
      </c>
      <c r="D19" s="163"/>
      <c r="E19" s="109" t="s">
        <v>71</v>
      </c>
      <c r="F19" s="109"/>
      <c r="G19" s="33"/>
    </row>
    <row r="20" spans="2:10" s="12" customFormat="1" x14ac:dyDescent="0.3">
      <c r="B20" s="70">
        <v>9</v>
      </c>
      <c r="C20" s="161" t="s">
        <v>99</v>
      </c>
      <c r="D20" s="161"/>
      <c r="E20" s="109" t="s">
        <v>71</v>
      </c>
      <c r="F20" s="109"/>
      <c r="G20" s="33"/>
    </row>
    <row r="21" spans="2:10" s="12" customFormat="1" x14ac:dyDescent="0.3">
      <c r="B21" s="70">
        <v>10</v>
      </c>
      <c r="C21" s="161" t="s">
        <v>73</v>
      </c>
      <c r="D21" s="161"/>
      <c r="E21" s="109" t="s">
        <v>71</v>
      </c>
      <c r="F21" s="109"/>
      <c r="G21" s="33"/>
    </row>
    <row r="22" spans="2:10" s="12" customFormat="1" x14ac:dyDescent="0.3">
      <c r="B22" s="70">
        <v>11</v>
      </c>
      <c r="C22" s="161" t="s">
        <v>145</v>
      </c>
      <c r="D22" s="161"/>
      <c r="E22" s="109" t="s">
        <v>71</v>
      </c>
      <c r="F22" s="109"/>
      <c r="G22" s="33"/>
    </row>
    <row r="23" spans="2:10" s="12" customFormat="1" x14ac:dyDescent="0.3">
      <c r="B23" s="70">
        <v>12</v>
      </c>
      <c r="C23" s="161" t="s">
        <v>146</v>
      </c>
      <c r="D23" s="161"/>
      <c r="E23" s="122" t="s">
        <v>71</v>
      </c>
      <c r="F23" s="123"/>
      <c r="G23" s="33"/>
    </row>
    <row r="24" spans="2:10" s="12" customFormat="1" x14ac:dyDescent="0.3">
      <c r="B24" s="70">
        <v>13</v>
      </c>
      <c r="C24" s="161" t="s">
        <v>102</v>
      </c>
      <c r="D24" s="161"/>
      <c r="E24" s="122" t="s">
        <v>71</v>
      </c>
      <c r="F24" s="123"/>
      <c r="G24" s="33"/>
    </row>
    <row r="25" spans="2:10" s="12" customFormat="1" x14ac:dyDescent="0.3">
      <c r="B25" s="70">
        <v>14</v>
      </c>
      <c r="C25" s="161" t="s">
        <v>103</v>
      </c>
      <c r="D25" s="161"/>
      <c r="E25" s="122" t="s">
        <v>71</v>
      </c>
      <c r="F25" s="123"/>
      <c r="G25" s="33"/>
    </row>
    <row r="26" spans="2:10" s="12" customFormat="1" x14ac:dyDescent="0.3">
      <c r="B26" s="70">
        <v>15</v>
      </c>
      <c r="C26" s="161" t="s">
        <v>105</v>
      </c>
      <c r="D26" s="161"/>
      <c r="E26" s="109" t="s">
        <v>71</v>
      </c>
      <c r="F26" s="109"/>
      <c r="G26" s="33"/>
      <c r="H26" s="75"/>
      <c r="I26" s="75"/>
    </row>
    <row r="27" spans="2:10" s="12" customFormat="1" x14ac:dyDescent="0.3">
      <c r="B27" s="70">
        <v>16</v>
      </c>
      <c r="C27" s="161" t="s">
        <v>138</v>
      </c>
      <c r="D27" s="161"/>
      <c r="E27" s="109" t="s">
        <v>71</v>
      </c>
      <c r="F27" s="109"/>
      <c r="G27" s="33"/>
      <c r="H27" s="75"/>
      <c r="I27" s="75"/>
    </row>
    <row r="28" spans="2:10" s="12" customFormat="1" x14ac:dyDescent="0.3">
      <c r="B28" s="70">
        <v>17</v>
      </c>
      <c r="C28" s="162" t="s">
        <v>284</v>
      </c>
      <c r="D28" s="162"/>
      <c r="E28" s="109" t="s">
        <v>71</v>
      </c>
      <c r="F28" s="109"/>
      <c r="G28" s="33"/>
      <c r="H28" s="75"/>
      <c r="I28" s="75"/>
    </row>
    <row r="29" spans="2:10" s="12" customFormat="1" x14ac:dyDescent="0.3">
      <c r="B29" s="70">
        <v>18</v>
      </c>
      <c r="C29" s="161" t="s">
        <v>277</v>
      </c>
      <c r="D29" s="161"/>
      <c r="E29" s="109" t="s">
        <v>71</v>
      </c>
      <c r="F29" s="109"/>
      <c r="G29" s="33"/>
    </row>
    <row r="30" spans="2:10" s="12" customFormat="1" x14ac:dyDescent="0.3">
      <c r="B30" s="70">
        <v>19</v>
      </c>
      <c r="C30" s="165" t="s">
        <v>278</v>
      </c>
      <c r="D30" s="166"/>
      <c r="E30" s="109" t="s">
        <v>71</v>
      </c>
      <c r="F30" s="109"/>
      <c r="G30" s="33"/>
    </row>
    <row r="31" spans="2:10" s="12" customFormat="1" x14ac:dyDescent="0.3">
      <c r="B31" s="70">
        <v>20</v>
      </c>
      <c r="C31" s="161" t="s">
        <v>89</v>
      </c>
      <c r="D31" s="161"/>
      <c r="E31" s="109" t="s">
        <v>71</v>
      </c>
      <c r="F31" s="109"/>
      <c r="G31" s="33"/>
    </row>
    <row r="32" spans="2:10" s="12" customFormat="1" x14ac:dyDescent="0.3">
      <c r="B32" s="70">
        <v>21</v>
      </c>
      <c r="C32" s="141" t="s">
        <v>272</v>
      </c>
      <c r="D32" s="142"/>
      <c r="E32" s="109" t="s">
        <v>71</v>
      </c>
      <c r="F32" s="109"/>
      <c r="G32" s="75"/>
    </row>
    <row r="33" spans="1:7" s="12" customFormat="1" x14ac:dyDescent="0.3">
      <c r="B33" s="70">
        <v>22</v>
      </c>
      <c r="C33" s="141" t="s">
        <v>116</v>
      </c>
      <c r="D33" s="142"/>
      <c r="E33" s="109" t="s">
        <v>71</v>
      </c>
      <c r="F33" s="109"/>
      <c r="G33" s="75"/>
    </row>
    <row r="34" spans="1:7" s="12" customFormat="1" x14ac:dyDescent="0.3">
      <c r="A34" s="32"/>
      <c r="B34" s="70">
        <v>23</v>
      </c>
      <c r="C34" s="141" t="s">
        <v>128</v>
      </c>
      <c r="D34" s="142"/>
      <c r="E34" s="109" t="s">
        <v>71</v>
      </c>
      <c r="F34" s="109"/>
      <c r="G34" s="33"/>
    </row>
    <row r="35" spans="1:7" x14ac:dyDescent="0.3">
      <c r="A35" s="32"/>
      <c r="G35" s="32"/>
    </row>
  </sheetData>
  <mergeCells count="55">
    <mergeCell ref="C34:D34"/>
    <mergeCell ref="E34:F34"/>
    <mergeCell ref="C30:D30"/>
    <mergeCell ref="E30:F30"/>
    <mergeCell ref="C33:D33"/>
    <mergeCell ref="E33:F33"/>
    <mergeCell ref="C31:D31"/>
    <mergeCell ref="E31:F31"/>
    <mergeCell ref="C32:D32"/>
    <mergeCell ref="E32:F32"/>
    <mergeCell ref="B10:F10"/>
    <mergeCell ref="C11:D11"/>
    <mergeCell ref="E11:F11"/>
    <mergeCell ref="B2:I2"/>
    <mergeCell ref="B7:C7"/>
    <mergeCell ref="D7:I7"/>
    <mergeCell ref="B8:C8"/>
    <mergeCell ref="D8:I8"/>
    <mergeCell ref="J12:J18"/>
    <mergeCell ref="C13:D13"/>
    <mergeCell ref="E13:F13"/>
    <mergeCell ref="C14:D14"/>
    <mergeCell ref="E14:F14"/>
    <mergeCell ref="C16:D16"/>
    <mergeCell ref="E16:F16"/>
    <mergeCell ref="C12:D12"/>
    <mergeCell ref="E12:F12"/>
    <mergeCell ref="C17:D17"/>
    <mergeCell ref="E17:F17"/>
    <mergeCell ref="C15:D15"/>
    <mergeCell ref="E15:F15"/>
    <mergeCell ref="C18:D18"/>
    <mergeCell ref="E18:F18"/>
    <mergeCell ref="C29:D29"/>
    <mergeCell ref="E29:F29"/>
    <mergeCell ref="C23:D23"/>
    <mergeCell ref="E23:F23"/>
    <mergeCell ref="C26:D26"/>
    <mergeCell ref="E26:F26"/>
    <mergeCell ref="C27:D27"/>
    <mergeCell ref="E27:F27"/>
    <mergeCell ref="C24:D24"/>
    <mergeCell ref="E24:F24"/>
    <mergeCell ref="C25:D25"/>
    <mergeCell ref="E25:F25"/>
    <mergeCell ref="C20:D20"/>
    <mergeCell ref="E20:F20"/>
    <mergeCell ref="C28:D28"/>
    <mergeCell ref="E28:F28"/>
    <mergeCell ref="C19:D19"/>
    <mergeCell ref="E19:F19"/>
    <mergeCell ref="C21:D21"/>
    <mergeCell ref="E21:F21"/>
    <mergeCell ref="C22:D22"/>
    <mergeCell ref="E22:F22"/>
  </mergeCells>
  <conditionalFormatting sqref="E5">
    <cfRule type="expression" dxfId="108" priority="7">
      <formula>E5=""</formula>
    </cfRule>
  </conditionalFormatting>
  <conditionalFormatting sqref="B5">
    <cfRule type="expression" dxfId="107" priority="96">
      <formula>B5=""</formula>
    </cfRule>
  </conditionalFormatting>
  <conditionalFormatting sqref="C5">
    <cfRule type="expression" dxfId="106" priority="112">
      <formula>C5=""</formula>
    </cfRule>
  </conditionalFormatting>
  <conditionalFormatting sqref="D5">
    <cfRule type="expression" dxfId="105" priority="130">
      <formula>D5=""</formula>
    </cfRule>
  </conditionalFormatting>
  <conditionalFormatting sqref="D7:I8">
    <cfRule type="expression" dxfId="104" priority="161">
      <formula>D7=""</formula>
    </cfRule>
  </conditionalFormatting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22" zoomScale="80" zoomScaleNormal="80" workbookViewId="0">
      <selection activeCell="C34" sqref="C34:D34"/>
    </sheetView>
  </sheetViews>
  <sheetFormatPr baseColWidth="10" defaultRowHeight="14.4" x14ac:dyDescent="0.3"/>
  <cols>
    <col min="4" max="4" width="34.33203125" customWidth="1"/>
    <col min="5" max="5" width="23.109375" bestFit="1" customWidth="1"/>
    <col min="7" max="7" width="10.6640625" customWidth="1"/>
    <col min="9" max="9" width="15.332031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6</v>
      </c>
      <c r="C5" s="27" t="s">
        <v>63</v>
      </c>
      <c r="D5" s="27" t="str">
        <f>'Operador PA'!D46</f>
        <v>Archipiélago de Chiloé</v>
      </c>
      <c r="E5" s="27" t="str">
        <f>'Operador PA'!F46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46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47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147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57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148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75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107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149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56" t="s">
        <v>150</v>
      </c>
      <c r="D18" s="157"/>
      <c r="E18" s="109" t="s">
        <v>71</v>
      </c>
      <c r="F18" s="109"/>
    </row>
    <row r="19" spans="2:7" x14ac:dyDescent="0.3">
      <c r="B19" s="35">
        <v>8</v>
      </c>
      <c r="C19" s="156" t="s">
        <v>151</v>
      </c>
      <c r="D19" s="157"/>
      <c r="E19" s="109" t="s">
        <v>71</v>
      </c>
      <c r="F19" s="109"/>
    </row>
    <row r="20" spans="2:7" x14ac:dyDescent="0.3">
      <c r="B20" s="35">
        <v>9</v>
      </c>
      <c r="C20" s="156" t="s">
        <v>152</v>
      </c>
      <c r="D20" s="157"/>
      <c r="E20" s="109" t="s">
        <v>71</v>
      </c>
      <c r="F20" s="109"/>
    </row>
    <row r="21" spans="2:7" x14ac:dyDescent="0.3">
      <c r="B21" s="35">
        <v>10</v>
      </c>
      <c r="C21" s="156" t="s">
        <v>98</v>
      </c>
      <c r="D21" s="157"/>
      <c r="E21" s="109" t="s">
        <v>71</v>
      </c>
      <c r="F21" s="109"/>
    </row>
    <row r="22" spans="2:7" x14ac:dyDescent="0.3">
      <c r="B22" s="35">
        <v>11</v>
      </c>
      <c r="C22" s="158" t="s">
        <v>153</v>
      </c>
      <c r="D22" s="158"/>
      <c r="E22" s="109" t="s">
        <v>71</v>
      </c>
      <c r="F22" s="109"/>
    </row>
    <row r="23" spans="2:7" x14ac:dyDescent="0.3">
      <c r="B23" s="35">
        <v>12</v>
      </c>
      <c r="C23" s="158" t="s">
        <v>73</v>
      </c>
      <c r="D23" s="158"/>
      <c r="E23" s="109" t="s">
        <v>71</v>
      </c>
      <c r="F23" s="109"/>
    </row>
    <row r="24" spans="2:7" x14ac:dyDescent="0.3">
      <c r="B24" s="35">
        <v>13</v>
      </c>
      <c r="C24" s="158" t="s">
        <v>79</v>
      </c>
      <c r="D24" s="158"/>
      <c r="E24" s="109" t="s">
        <v>71</v>
      </c>
      <c r="F24" s="109"/>
    </row>
    <row r="25" spans="2:7" x14ac:dyDescent="0.3">
      <c r="B25" s="35">
        <v>14</v>
      </c>
      <c r="C25" s="167" t="s">
        <v>80</v>
      </c>
      <c r="D25" s="167"/>
      <c r="E25" s="109" t="s">
        <v>71</v>
      </c>
      <c r="F25" s="109"/>
    </row>
    <row r="26" spans="2:7" x14ac:dyDescent="0.3">
      <c r="B26" s="35">
        <v>15</v>
      </c>
      <c r="C26" s="167" t="s">
        <v>154</v>
      </c>
      <c r="D26" s="167"/>
      <c r="E26" s="109" t="s">
        <v>71</v>
      </c>
      <c r="F26" s="109"/>
    </row>
    <row r="27" spans="2:7" x14ac:dyDescent="0.3">
      <c r="B27" s="35">
        <v>16</v>
      </c>
      <c r="C27" s="167" t="s">
        <v>82</v>
      </c>
      <c r="D27" s="167"/>
      <c r="E27" s="109" t="s">
        <v>71</v>
      </c>
      <c r="F27" s="109"/>
    </row>
    <row r="28" spans="2:7" x14ac:dyDescent="0.3">
      <c r="B28" s="35">
        <v>17</v>
      </c>
      <c r="C28" s="113" t="s">
        <v>280</v>
      </c>
      <c r="D28" s="114"/>
      <c r="E28" s="109" t="s">
        <v>71</v>
      </c>
      <c r="F28" s="109"/>
    </row>
    <row r="29" spans="2:7" x14ac:dyDescent="0.3">
      <c r="B29" s="35">
        <v>18</v>
      </c>
      <c r="C29" s="113" t="s">
        <v>281</v>
      </c>
      <c r="D29" s="114"/>
      <c r="E29" s="109" t="s">
        <v>71</v>
      </c>
      <c r="F29" s="109"/>
    </row>
    <row r="30" spans="2:7" x14ac:dyDescent="0.3">
      <c r="B30" s="35">
        <v>19</v>
      </c>
      <c r="C30" s="113" t="s">
        <v>282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82</v>
      </c>
      <c r="D31" s="114"/>
      <c r="E31" s="109" t="s">
        <v>71</v>
      </c>
      <c r="F31" s="109"/>
    </row>
    <row r="32" spans="2:7" x14ac:dyDescent="0.3">
      <c r="B32" s="35">
        <v>21</v>
      </c>
      <c r="C32" s="167" t="s">
        <v>83</v>
      </c>
      <c r="D32" s="167"/>
      <c r="E32" s="109" t="s">
        <v>71</v>
      </c>
      <c r="F32" s="109"/>
    </row>
    <row r="33" spans="2:6" x14ac:dyDescent="0.3">
      <c r="B33" s="35">
        <v>22</v>
      </c>
      <c r="C33" s="167" t="s">
        <v>84</v>
      </c>
      <c r="D33" s="167"/>
      <c r="E33" s="109" t="s">
        <v>71</v>
      </c>
      <c r="F33" s="109"/>
    </row>
    <row r="34" spans="2:6" x14ac:dyDescent="0.3">
      <c r="B34" s="35">
        <v>23</v>
      </c>
      <c r="C34" s="167" t="s">
        <v>85</v>
      </c>
      <c r="D34" s="167"/>
      <c r="E34" s="109" t="s">
        <v>71</v>
      </c>
      <c r="F34" s="109"/>
    </row>
    <row r="35" spans="2:6" x14ac:dyDescent="0.3">
      <c r="B35" s="35">
        <v>24</v>
      </c>
      <c r="C35" s="167" t="s">
        <v>98</v>
      </c>
      <c r="D35" s="167"/>
      <c r="E35" s="109" t="s">
        <v>71</v>
      </c>
      <c r="F35" s="109"/>
    </row>
    <row r="36" spans="2:6" x14ac:dyDescent="0.3">
      <c r="B36" s="35">
        <v>25</v>
      </c>
      <c r="C36" s="167" t="s">
        <v>126</v>
      </c>
      <c r="D36" s="167"/>
      <c r="E36" s="109" t="s">
        <v>71</v>
      </c>
      <c r="F36" s="109"/>
    </row>
    <row r="37" spans="2:6" x14ac:dyDescent="0.3">
      <c r="B37" s="35">
        <v>26</v>
      </c>
      <c r="C37" s="167" t="s">
        <v>89</v>
      </c>
      <c r="D37" s="167"/>
      <c r="E37" s="109" t="s">
        <v>71</v>
      </c>
      <c r="F37" s="109"/>
    </row>
    <row r="38" spans="2:6" x14ac:dyDescent="0.3">
      <c r="B38" s="35">
        <v>27</v>
      </c>
      <c r="C38" s="167" t="s">
        <v>155</v>
      </c>
      <c r="D38" s="167"/>
      <c r="E38" s="109" t="s">
        <v>71</v>
      </c>
      <c r="F38" s="109"/>
    </row>
    <row r="39" spans="2:6" x14ac:dyDescent="0.3">
      <c r="B39" s="35">
        <v>28</v>
      </c>
      <c r="C39" s="167" t="s">
        <v>156</v>
      </c>
      <c r="D39" s="167"/>
      <c r="E39" s="109" t="s">
        <v>71</v>
      </c>
      <c r="F39" s="109"/>
    </row>
    <row r="40" spans="2:6" x14ac:dyDescent="0.3">
      <c r="B40" s="35">
        <v>29</v>
      </c>
      <c r="C40" s="167" t="s">
        <v>157</v>
      </c>
      <c r="D40" s="167"/>
      <c r="E40" s="109" t="s">
        <v>71</v>
      </c>
      <c r="F40" s="109"/>
    </row>
    <row r="41" spans="2:6" x14ac:dyDescent="0.3">
      <c r="B41" s="35">
        <v>30</v>
      </c>
      <c r="C41" s="167" t="s">
        <v>89</v>
      </c>
      <c r="D41" s="167"/>
      <c r="E41" s="109" t="s">
        <v>71</v>
      </c>
      <c r="F41" s="109"/>
    </row>
    <row r="42" spans="2:6" x14ac:dyDescent="0.3">
      <c r="B42" s="35">
        <v>31</v>
      </c>
      <c r="C42" s="167" t="s">
        <v>60</v>
      </c>
      <c r="D42" s="167"/>
      <c r="E42" s="109" t="s">
        <v>71</v>
      </c>
      <c r="F42" s="109"/>
    </row>
    <row r="43" spans="2:6" x14ac:dyDescent="0.3">
      <c r="B43" s="35">
        <v>32</v>
      </c>
      <c r="C43" s="167" t="s">
        <v>47</v>
      </c>
      <c r="D43" s="167"/>
      <c r="E43" s="109" t="s">
        <v>71</v>
      </c>
      <c r="F43" s="109"/>
    </row>
  </sheetData>
  <mergeCells count="72">
    <mergeCell ref="C13:D13"/>
    <mergeCell ref="E13:F13"/>
    <mergeCell ref="C14:D14"/>
    <mergeCell ref="E14:F14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16:D16"/>
    <mergeCell ref="E16:F16"/>
    <mergeCell ref="C17:D17"/>
    <mergeCell ref="E17:F17"/>
    <mergeCell ref="C15:D15"/>
    <mergeCell ref="E15:F15"/>
    <mergeCell ref="E22:F22"/>
    <mergeCell ref="E28:F28"/>
    <mergeCell ref="E27:F27"/>
    <mergeCell ref="E38:F38"/>
    <mergeCell ref="E37:F37"/>
    <mergeCell ref="E36:F36"/>
    <mergeCell ref="E35:F35"/>
    <mergeCell ref="E34:F34"/>
    <mergeCell ref="E33:F33"/>
    <mergeCell ref="E26:F26"/>
    <mergeCell ref="E25:F25"/>
    <mergeCell ref="E24:F24"/>
    <mergeCell ref="E23:F23"/>
    <mergeCell ref="E29:F29"/>
    <mergeCell ref="C18:D18"/>
    <mergeCell ref="E18:F18"/>
    <mergeCell ref="C19:D19"/>
    <mergeCell ref="E19:F19"/>
    <mergeCell ref="C20:D20"/>
    <mergeCell ref="E20:F20"/>
    <mergeCell ref="C33:D33"/>
    <mergeCell ref="C25:D25"/>
    <mergeCell ref="C24:D24"/>
    <mergeCell ref="C23:D23"/>
    <mergeCell ref="C29:D29"/>
    <mergeCell ref="C28:D28"/>
    <mergeCell ref="C27:D27"/>
    <mergeCell ref="C26:D26"/>
    <mergeCell ref="C21:D21"/>
    <mergeCell ref="E21:F21"/>
    <mergeCell ref="E39:F39"/>
    <mergeCell ref="C39:D39"/>
    <mergeCell ref="C32:D32"/>
    <mergeCell ref="C31:D31"/>
    <mergeCell ref="C30:D30"/>
    <mergeCell ref="E32:F32"/>
    <mergeCell ref="E31:F31"/>
    <mergeCell ref="E30:F30"/>
    <mergeCell ref="C36:D36"/>
    <mergeCell ref="C35:D35"/>
    <mergeCell ref="C34:D34"/>
    <mergeCell ref="C38:D38"/>
    <mergeCell ref="C37:D37"/>
    <mergeCell ref="C22:D22"/>
    <mergeCell ref="C40:D40"/>
    <mergeCell ref="C41:D41"/>
    <mergeCell ref="C42:D42"/>
    <mergeCell ref="C43:D43"/>
    <mergeCell ref="E40:F40"/>
    <mergeCell ref="E41:F41"/>
    <mergeCell ref="E42:F42"/>
    <mergeCell ref="E43:F43"/>
  </mergeCells>
  <conditionalFormatting sqref="E5">
    <cfRule type="expression" dxfId="103" priority="5">
      <formula>E5=""</formula>
    </cfRule>
  </conditionalFormatting>
  <conditionalFormatting sqref="D5">
    <cfRule type="expression" dxfId="102" priority="93">
      <formula>D5=""</formula>
    </cfRule>
  </conditionalFormatting>
  <conditionalFormatting sqref="B5">
    <cfRule type="expression" dxfId="101" priority="114">
      <formula>B5=""</formula>
    </cfRule>
  </conditionalFormatting>
  <conditionalFormatting sqref="C5">
    <cfRule type="expression" dxfId="100" priority="131">
      <formula>C5=""</formula>
    </cfRule>
  </conditionalFormatting>
  <conditionalFormatting sqref="D7:I8">
    <cfRule type="expression" dxfId="99" priority="159">
      <formula>D7=""</formula>
    </cfRule>
  </conditionalFormatting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opLeftCell="A10" zoomScale="90" zoomScaleNormal="90" workbookViewId="0">
      <selection activeCell="C24" sqref="C24:D26"/>
    </sheetView>
  </sheetViews>
  <sheetFormatPr baseColWidth="10" defaultRowHeight="14.4" x14ac:dyDescent="0.3"/>
  <cols>
    <col min="4" max="4" width="34.33203125" customWidth="1"/>
    <col min="5" max="5" width="27.8867187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6</v>
      </c>
      <c r="C5" s="27" t="s">
        <v>93</v>
      </c>
      <c r="D5" s="27" t="str">
        <f>'Operador PA'!D47</f>
        <v>Hospital Regional</v>
      </c>
      <c r="E5" s="27" t="str">
        <f>'Operador PA'!F47</f>
        <v>Archipiélago de Chiloé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47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46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158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40" t="s">
        <v>96</v>
      </c>
      <c r="D12" s="140"/>
      <c r="E12" s="109" t="s">
        <v>71</v>
      </c>
      <c r="F12" s="109"/>
    </row>
    <row r="13" spans="2:9" x14ac:dyDescent="0.3">
      <c r="B13" s="35">
        <v>2</v>
      </c>
      <c r="C13" s="140" t="s">
        <v>157</v>
      </c>
      <c r="D13" s="140"/>
      <c r="E13" s="109" t="s">
        <v>71</v>
      </c>
      <c r="F13" s="109"/>
      <c r="G13" s="31"/>
    </row>
    <row r="14" spans="2:9" x14ac:dyDescent="0.3">
      <c r="B14" s="35">
        <v>3</v>
      </c>
      <c r="C14" s="140" t="s">
        <v>156</v>
      </c>
      <c r="D14" s="140"/>
      <c r="E14" s="109" t="s">
        <v>71</v>
      </c>
      <c r="F14" s="109"/>
      <c r="G14" s="31"/>
    </row>
    <row r="15" spans="2:9" x14ac:dyDescent="0.3">
      <c r="B15" s="35">
        <v>4</v>
      </c>
      <c r="C15" s="140" t="s">
        <v>155</v>
      </c>
      <c r="D15" s="140"/>
      <c r="E15" s="109" t="s">
        <v>71</v>
      </c>
      <c r="F15" s="109"/>
      <c r="G15" s="31"/>
    </row>
    <row r="16" spans="2:9" x14ac:dyDescent="0.3">
      <c r="B16" s="35">
        <v>5</v>
      </c>
      <c r="C16" s="140" t="s">
        <v>96</v>
      </c>
      <c r="D16" s="140"/>
      <c r="E16" s="109" t="s">
        <v>71</v>
      </c>
      <c r="F16" s="109"/>
      <c r="G16" s="31"/>
    </row>
    <row r="17" spans="2:7" x14ac:dyDescent="0.3">
      <c r="B17" s="35">
        <v>6</v>
      </c>
      <c r="C17" s="172" t="s">
        <v>124</v>
      </c>
      <c r="D17" s="172"/>
      <c r="E17" s="109" t="s">
        <v>71</v>
      </c>
      <c r="F17" s="109"/>
      <c r="G17" s="31"/>
    </row>
    <row r="18" spans="2:7" x14ac:dyDescent="0.3">
      <c r="B18" s="35">
        <v>7</v>
      </c>
      <c r="C18" s="171" t="s">
        <v>98</v>
      </c>
      <c r="D18" s="157"/>
      <c r="E18" s="109" t="s">
        <v>71</v>
      </c>
      <c r="F18" s="109"/>
      <c r="G18" s="31"/>
    </row>
    <row r="19" spans="2:7" x14ac:dyDescent="0.3">
      <c r="B19" s="35">
        <v>8</v>
      </c>
      <c r="C19" s="171" t="s">
        <v>99</v>
      </c>
      <c r="D19" s="157"/>
      <c r="E19" s="109" t="s">
        <v>71</v>
      </c>
      <c r="F19" s="109"/>
    </row>
    <row r="20" spans="2:7" x14ac:dyDescent="0.3">
      <c r="B20" s="35">
        <v>9</v>
      </c>
      <c r="C20" s="171" t="s">
        <v>73</v>
      </c>
      <c r="D20" s="157"/>
      <c r="E20" s="109" t="s">
        <v>71</v>
      </c>
      <c r="F20" s="109"/>
    </row>
    <row r="21" spans="2:7" x14ac:dyDescent="0.3">
      <c r="B21" s="35">
        <v>10</v>
      </c>
      <c r="C21" s="171" t="s">
        <v>100</v>
      </c>
      <c r="D21" s="157"/>
      <c r="E21" s="109" t="s">
        <v>71</v>
      </c>
      <c r="F21" s="109"/>
    </row>
    <row r="22" spans="2:7" x14ac:dyDescent="0.3">
      <c r="B22" s="35">
        <v>11</v>
      </c>
      <c r="C22" s="169" t="s">
        <v>101</v>
      </c>
      <c r="D22" s="169"/>
      <c r="E22" s="109" t="s">
        <v>71</v>
      </c>
      <c r="F22" s="109"/>
    </row>
    <row r="23" spans="2:7" x14ac:dyDescent="0.3">
      <c r="B23" s="35">
        <v>12</v>
      </c>
      <c r="C23" s="169" t="s">
        <v>102</v>
      </c>
      <c r="D23" s="169"/>
      <c r="E23" s="109" t="s">
        <v>71</v>
      </c>
      <c r="F23" s="109"/>
    </row>
    <row r="24" spans="2:7" x14ac:dyDescent="0.3">
      <c r="B24" s="35">
        <v>13</v>
      </c>
      <c r="C24" s="169" t="s">
        <v>103</v>
      </c>
      <c r="D24" s="169"/>
      <c r="E24" s="109" t="s">
        <v>71</v>
      </c>
      <c r="F24" s="109"/>
    </row>
    <row r="25" spans="2:7" x14ac:dyDescent="0.3">
      <c r="B25" s="35">
        <v>14</v>
      </c>
      <c r="C25" s="168" t="s">
        <v>105</v>
      </c>
      <c r="D25" s="168"/>
      <c r="E25" s="109" t="s">
        <v>71</v>
      </c>
      <c r="F25" s="109"/>
    </row>
    <row r="26" spans="2:7" x14ac:dyDescent="0.3">
      <c r="B26" s="35">
        <v>15</v>
      </c>
      <c r="C26" s="169" t="s">
        <v>138</v>
      </c>
      <c r="D26" s="169"/>
      <c r="E26" s="109" t="s">
        <v>71</v>
      </c>
      <c r="F26" s="109"/>
    </row>
    <row r="27" spans="2:7" x14ac:dyDescent="0.3">
      <c r="B27" s="35">
        <v>16</v>
      </c>
      <c r="C27" s="169" t="s">
        <v>159</v>
      </c>
      <c r="D27" s="169"/>
      <c r="E27" s="109" t="s">
        <v>71</v>
      </c>
      <c r="F27" s="109"/>
    </row>
    <row r="28" spans="2:7" x14ac:dyDescent="0.3">
      <c r="B28" s="35">
        <v>17</v>
      </c>
      <c r="C28" s="169" t="s">
        <v>151</v>
      </c>
      <c r="D28" s="169"/>
      <c r="E28" s="109" t="s">
        <v>71</v>
      </c>
      <c r="F28" s="109"/>
    </row>
    <row r="29" spans="2:7" x14ac:dyDescent="0.3">
      <c r="B29" s="35">
        <v>18</v>
      </c>
      <c r="C29" s="169" t="s">
        <v>150</v>
      </c>
      <c r="D29" s="169"/>
      <c r="E29" s="109" t="s">
        <v>71</v>
      </c>
      <c r="F29" s="109"/>
    </row>
    <row r="30" spans="2:7" x14ac:dyDescent="0.3">
      <c r="B30" s="35">
        <v>19</v>
      </c>
      <c r="C30" s="169" t="s">
        <v>149</v>
      </c>
      <c r="D30" s="169"/>
      <c r="E30" s="109" t="s">
        <v>71</v>
      </c>
      <c r="F30" s="109"/>
    </row>
    <row r="31" spans="2:7" x14ac:dyDescent="0.3">
      <c r="B31" s="35">
        <v>20</v>
      </c>
      <c r="C31" s="169" t="s">
        <v>107</v>
      </c>
      <c r="D31" s="169"/>
      <c r="E31" s="109" t="s">
        <v>71</v>
      </c>
      <c r="F31" s="109"/>
    </row>
    <row r="32" spans="2:7" x14ac:dyDescent="0.3">
      <c r="B32" s="35">
        <v>21</v>
      </c>
      <c r="C32" s="169" t="s">
        <v>75</v>
      </c>
      <c r="D32" s="169"/>
      <c r="E32" s="109" t="s">
        <v>71</v>
      </c>
      <c r="F32" s="109"/>
    </row>
    <row r="33" spans="2:6" x14ac:dyDescent="0.3">
      <c r="B33" s="35">
        <v>22</v>
      </c>
      <c r="C33" s="169" t="s">
        <v>148</v>
      </c>
      <c r="D33" s="169"/>
      <c r="E33" s="109" t="s">
        <v>71</v>
      </c>
      <c r="F33" s="109"/>
    </row>
    <row r="34" spans="2:6" x14ac:dyDescent="0.3">
      <c r="B34" s="35">
        <v>23</v>
      </c>
      <c r="C34" s="168" t="s">
        <v>57</v>
      </c>
      <c r="D34" s="168"/>
      <c r="E34" s="109" t="s">
        <v>71</v>
      </c>
      <c r="F34" s="109"/>
    </row>
    <row r="35" spans="2:6" x14ac:dyDescent="0.3">
      <c r="B35" s="35">
        <v>24</v>
      </c>
      <c r="C35" s="168" t="s">
        <v>160</v>
      </c>
      <c r="D35" s="168"/>
      <c r="E35" s="139" t="s">
        <v>71</v>
      </c>
      <c r="F35" s="139"/>
    </row>
    <row r="36" spans="2:6" x14ac:dyDescent="0.3">
      <c r="B36" s="36"/>
      <c r="C36" s="147"/>
      <c r="D36" s="147"/>
      <c r="E36" s="170"/>
      <c r="F36" s="170"/>
    </row>
    <row r="37" spans="2:6" x14ac:dyDescent="0.3">
      <c r="B37" s="36"/>
      <c r="C37" s="147"/>
      <c r="D37" s="147"/>
      <c r="E37" s="170"/>
      <c r="F37" s="170"/>
    </row>
  </sheetData>
  <mergeCells count="60">
    <mergeCell ref="E15:F15"/>
    <mergeCell ref="C16:D16"/>
    <mergeCell ref="C12:D12"/>
    <mergeCell ref="E12:F12"/>
    <mergeCell ref="C22:D22"/>
    <mergeCell ref="E22:F22"/>
    <mergeCell ref="E23:F23"/>
    <mergeCell ref="C14:D14"/>
    <mergeCell ref="E14:F14"/>
    <mergeCell ref="C15:D15"/>
    <mergeCell ref="C19:D19"/>
    <mergeCell ref="E19:F19"/>
    <mergeCell ref="C20:D20"/>
    <mergeCell ref="E20:F20"/>
    <mergeCell ref="C21:D21"/>
    <mergeCell ref="E21:F21"/>
    <mergeCell ref="E16:F16"/>
    <mergeCell ref="C17:D17"/>
    <mergeCell ref="E17:F17"/>
    <mergeCell ref="C18:D18"/>
    <mergeCell ref="E18:F18"/>
    <mergeCell ref="C23:D23"/>
    <mergeCell ref="B2:I2"/>
    <mergeCell ref="B7:C7"/>
    <mergeCell ref="D7:I7"/>
    <mergeCell ref="B8:C8"/>
    <mergeCell ref="D8:I8"/>
    <mergeCell ref="B10:F10"/>
    <mergeCell ref="C11:D11"/>
    <mergeCell ref="E11:F11"/>
    <mergeCell ref="C13:D13"/>
    <mergeCell ref="E13:F13"/>
    <mergeCell ref="E34:F34"/>
    <mergeCell ref="C34:D34"/>
    <mergeCell ref="E33:F33"/>
    <mergeCell ref="C33:D33"/>
    <mergeCell ref="E37:F37"/>
    <mergeCell ref="C37:D37"/>
    <mergeCell ref="E36:F36"/>
    <mergeCell ref="C36:D36"/>
    <mergeCell ref="E35:F35"/>
    <mergeCell ref="C35:D35"/>
    <mergeCell ref="E29:F29"/>
    <mergeCell ref="C29:D29"/>
    <mergeCell ref="E27:F27"/>
    <mergeCell ref="C27:D27"/>
    <mergeCell ref="E26:F26"/>
    <mergeCell ref="C26:D26"/>
    <mergeCell ref="E32:F32"/>
    <mergeCell ref="C32:D32"/>
    <mergeCell ref="E31:F31"/>
    <mergeCell ref="C31:D31"/>
    <mergeCell ref="E30:F30"/>
    <mergeCell ref="C30:D30"/>
    <mergeCell ref="C25:D25"/>
    <mergeCell ref="E25:F25"/>
    <mergeCell ref="E28:F28"/>
    <mergeCell ref="C28:D28"/>
    <mergeCell ref="E24:F24"/>
    <mergeCell ref="C24:D24"/>
  </mergeCells>
  <conditionalFormatting sqref="E5">
    <cfRule type="expression" dxfId="98" priority="18">
      <formula>E5=""</formula>
    </cfRule>
  </conditionalFormatting>
  <conditionalFormatting sqref="D5">
    <cfRule type="expression" dxfId="97" priority="56">
      <formula>D5=""</formula>
    </cfRule>
  </conditionalFormatting>
  <conditionalFormatting sqref="B5">
    <cfRule type="expression" dxfId="96" priority="102">
      <formula>B5=""</formula>
    </cfRule>
  </conditionalFormatting>
  <conditionalFormatting sqref="C5">
    <cfRule type="expression" dxfId="95" priority="128">
      <formula>C5=""</formula>
    </cfRule>
  </conditionalFormatting>
  <conditionalFormatting sqref="D7:I8">
    <cfRule type="expression" dxfId="94" priority="165">
      <formula>D7=""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25" zoomScale="80" zoomScaleNormal="80" workbookViewId="0">
      <selection activeCell="C34" sqref="C34:D34"/>
    </sheetView>
  </sheetViews>
  <sheetFormatPr baseColWidth="10" defaultRowHeight="14.4" x14ac:dyDescent="0.3"/>
  <cols>
    <col min="4" max="4" width="34.33203125" customWidth="1"/>
    <col min="5" max="5" width="23.10937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(6V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56</v>
      </c>
      <c r="C5" s="27" t="s">
        <v>63</v>
      </c>
      <c r="D5" s="27" t="str">
        <f>'Operador PA'!D50</f>
        <v>Archipiélago de Chiloé</v>
      </c>
      <c r="E5" s="27" t="str">
        <f>'Operador PA'!F50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46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47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147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57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148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75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107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149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56" t="s">
        <v>150</v>
      </c>
      <c r="D18" s="157"/>
      <c r="E18" s="109" t="s">
        <v>71</v>
      </c>
      <c r="F18" s="109"/>
    </row>
    <row r="19" spans="2:7" x14ac:dyDescent="0.3">
      <c r="B19" s="35">
        <v>8</v>
      </c>
      <c r="C19" s="156" t="s">
        <v>151</v>
      </c>
      <c r="D19" s="157"/>
      <c r="E19" s="109" t="s">
        <v>71</v>
      </c>
      <c r="F19" s="109"/>
    </row>
    <row r="20" spans="2:7" x14ac:dyDescent="0.3">
      <c r="B20" s="35">
        <v>9</v>
      </c>
      <c r="C20" s="156" t="s">
        <v>161</v>
      </c>
      <c r="D20" s="157"/>
      <c r="E20" s="109" t="s">
        <v>71</v>
      </c>
      <c r="F20" s="109"/>
    </row>
    <row r="21" spans="2:7" x14ac:dyDescent="0.3">
      <c r="B21" s="35">
        <v>10</v>
      </c>
      <c r="C21" s="158" t="s">
        <v>73</v>
      </c>
      <c r="D21" s="158"/>
      <c r="E21" s="109" t="s">
        <v>71</v>
      </c>
      <c r="F21" s="109"/>
    </row>
    <row r="22" spans="2:7" x14ac:dyDescent="0.3">
      <c r="B22" s="35">
        <v>11</v>
      </c>
      <c r="C22" s="158" t="s">
        <v>162</v>
      </c>
      <c r="D22" s="158"/>
      <c r="E22" s="109" t="s">
        <v>71</v>
      </c>
      <c r="F22" s="109"/>
    </row>
    <row r="23" spans="2:7" x14ac:dyDescent="0.3">
      <c r="B23" s="35">
        <v>12</v>
      </c>
      <c r="C23" s="158" t="s">
        <v>163</v>
      </c>
      <c r="D23" s="158"/>
      <c r="E23" s="109" t="s">
        <v>71</v>
      </c>
      <c r="F23" s="109"/>
    </row>
    <row r="24" spans="2:7" x14ac:dyDescent="0.3">
      <c r="B24" s="35">
        <v>13</v>
      </c>
      <c r="C24" s="158" t="s">
        <v>164</v>
      </c>
      <c r="D24" s="158"/>
      <c r="E24" s="109" t="s">
        <v>71</v>
      </c>
      <c r="F24" s="109"/>
    </row>
    <row r="25" spans="2:7" x14ac:dyDescent="0.3">
      <c r="B25" s="35">
        <v>14</v>
      </c>
      <c r="C25" s="158" t="s">
        <v>125</v>
      </c>
      <c r="D25" s="158"/>
      <c r="E25" s="173" t="s">
        <v>71</v>
      </c>
      <c r="F25" s="109"/>
    </row>
    <row r="26" spans="2:7" x14ac:dyDescent="0.3">
      <c r="B26" s="35">
        <v>15</v>
      </c>
      <c r="C26" s="158" t="s">
        <v>139</v>
      </c>
      <c r="D26" s="158"/>
      <c r="E26" s="109" t="s">
        <v>71</v>
      </c>
      <c r="F26" s="109"/>
    </row>
    <row r="27" spans="2:7" x14ac:dyDescent="0.3">
      <c r="B27" s="35">
        <v>16</v>
      </c>
      <c r="C27" s="167" t="s">
        <v>80</v>
      </c>
      <c r="D27" s="167"/>
      <c r="E27" s="109" t="s">
        <v>71</v>
      </c>
      <c r="F27" s="109"/>
    </row>
    <row r="28" spans="2:7" x14ac:dyDescent="0.3">
      <c r="B28" s="35">
        <v>17</v>
      </c>
      <c r="C28" s="167" t="s">
        <v>81</v>
      </c>
      <c r="D28" s="167"/>
      <c r="E28" s="109" t="s">
        <v>71</v>
      </c>
      <c r="F28" s="109"/>
    </row>
    <row r="29" spans="2:7" x14ac:dyDescent="0.3">
      <c r="B29" s="35">
        <v>18</v>
      </c>
      <c r="C29" s="167" t="s">
        <v>82</v>
      </c>
      <c r="D29" s="167"/>
      <c r="E29" s="109" t="s">
        <v>71</v>
      </c>
      <c r="F29" s="109"/>
    </row>
    <row r="30" spans="2:7" x14ac:dyDescent="0.3">
      <c r="B30" s="35">
        <v>19</v>
      </c>
      <c r="C30" s="113" t="s">
        <v>280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281</v>
      </c>
      <c r="D31" s="114"/>
      <c r="E31" s="109" t="s">
        <v>71</v>
      </c>
      <c r="F31" s="109"/>
    </row>
    <row r="32" spans="2:7" x14ac:dyDescent="0.3">
      <c r="B32" s="35">
        <v>21</v>
      </c>
      <c r="C32" s="113" t="s">
        <v>282</v>
      </c>
      <c r="D32" s="114"/>
      <c r="E32" s="109" t="s">
        <v>71</v>
      </c>
      <c r="F32" s="109"/>
    </row>
    <row r="33" spans="2:6" x14ac:dyDescent="0.3">
      <c r="B33" s="35">
        <v>22</v>
      </c>
      <c r="C33" s="113" t="s">
        <v>82</v>
      </c>
      <c r="D33" s="114"/>
      <c r="E33" s="109" t="s">
        <v>71</v>
      </c>
      <c r="F33" s="109"/>
    </row>
    <row r="34" spans="2:6" x14ac:dyDescent="0.3">
      <c r="B34" s="35">
        <v>23</v>
      </c>
      <c r="C34" s="158" t="s">
        <v>83</v>
      </c>
      <c r="D34" s="158"/>
      <c r="E34" s="109" t="s">
        <v>71</v>
      </c>
      <c r="F34" s="109"/>
    </row>
    <row r="35" spans="2:6" x14ac:dyDescent="0.3">
      <c r="B35" s="35">
        <v>24</v>
      </c>
      <c r="C35" s="167" t="s">
        <v>165</v>
      </c>
      <c r="D35" s="167"/>
      <c r="E35" s="109" t="s">
        <v>71</v>
      </c>
      <c r="F35" s="109"/>
    </row>
    <row r="36" spans="2:6" x14ac:dyDescent="0.3">
      <c r="B36" s="35">
        <v>25</v>
      </c>
      <c r="C36" s="167" t="s">
        <v>85</v>
      </c>
      <c r="D36" s="167"/>
      <c r="E36" s="109" t="s">
        <v>71</v>
      </c>
      <c r="F36" s="109"/>
    </row>
    <row r="37" spans="2:6" x14ac:dyDescent="0.3">
      <c r="B37" s="35">
        <v>26</v>
      </c>
      <c r="C37" s="167" t="s">
        <v>98</v>
      </c>
      <c r="D37" s="167"/>
      <c r="E37" s="109" t="s">
        <v>71</v>
      </c>
      <c r="F37" s="109"/>
    </row>
    <row r="38" spans="2:6" x14ac:dyDescent="0.3">
      <c r="B38" s="35">
        <v>27</v>
      </c>
      <c r="C38" s="167" t="s">
        <v>126</v>
      </c>
      <c r="D38" s="167"/>
      <c r="E38" s="109" t="s">
        <v>71</v>
      </c>
      <c r="F38" s="109"/>
    </row>
    <row r="39" spans="2:6" x14ac:dyDescent="0.3">
      <c r="B39" s="35">
        <v>28</v>
      </c>
      <c r="C39" s="167" t="s">
        <v>166</v>
      </c>
      <c r="D39" s="167"/>
      <c r="E39" s="109" t="s">
        <v>71</v>
      </c>
      <c r="F39" s="109"/>
    </row>
    <row r="40" spans="2:6" x14ac:dyDescent="0.3">
      <c r="B40" s="35">
        <v>29</v>
      </c>
      <c r="C40" s="167" t="s">
        <v>155</v>
      </c>
      <c r="D40" s="167"/>
      <c r="E40" s="109" t="s">
        <v>71</v>
      </c>
      <c r="F40" s="109"/>
    </row>
    <row r="41" spans="2:6" x14ac:dyDescent="0.3">
      <c r="B41" s="35">
        <v>30</v>
      </c>
      <c r="C41" s="167" t="s">
        <v>156</v>
      </c>
      <c r="D41" s="167"/>
      <c r="E41" s="109" t="s">
        <v>71</v>
      </c>
      <c r="F41" s="109"/>
    </row>
    <row r="42" spans="2:6" x14ac:dyDescent="0.3">
      <c r="B42" s="35">
        <v>31</v>
      </c>
      <c r="C42" s="167" t="s">
        <v>157</v>
      </c>
      <c r="D42" s="167"/>
      <c r="E42" s="109" t="s">
        <v>71</v>
      </c>
      <c r="F42" s="109"/>
    </row>
    <row r="43" spans="2:6" x14ac:dyDescent="0.3">
      <c r="B43" s="35">
        <v>32</v>
      </c>
      <c r="C43" s="167" t="s">
        <v>167</v>
      </c>
      <c r="D43" s="167"/>
      <c r="E43" s="109" t="s">
        <v>71</v>
      </c>
      <c r="F43" s="109"/>
    </row>
    <row r="44" spans="2:6" x14ac:dyDescent="0.3">
      <c r="B44" s="35">
        <v>33</v>
      </c>
      <c r="C44" s="167" t="s">
        <v>60</v>
      </c>
      <c r="D44" s="167"/>
      <c r="E44" s="109" t="s">
        <v>71</v>
      </c>
      <c r="F44" s="109"/>
    </row>
    <row r="45" spans="2:6" x14ac:dyDescent="0.3">
      <c r="B45" s="35">
        <v>34</v>
      </c>
      <c r="C45" s="167" t="s">
        <v>47</v>
      </c>
      <c r="D45" s="167"/>
      <c r="E45" s="109" t="s">
        <v>71</v>
      </c>
      <c r="F45" s="109"/>
    </row>
  </sheetData>
  <mergeCells count="76">
    <mergeCell ref="B2:I2"/>
    <mergeCell ref="B7:C7"/>
    <mergeCell ref="D7:I7"/>
    <mergeCell ref="B8:C8"/>
    <mergeCell ref="D8:I8"/>
    <mergeCell ref="C12:D12"/>
    <mergeCell ref="E12:F12"/>
    <mergeCell ref="C13:D13"/>
    <mergeCell ref="E13:F13"/>
    <mergeCell ref="B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5:D25"/>
    <mergeCell ref="E25:F25"/>
    <mergeCell ref="C23:D23"/>
    <mergeCell ref="E23:F23"/>
    <mergeCell ref="C24:D24"/>
    <mergeCell ref="E24:F24"/>
    <mergeCell ref="C27:D27"/>
    <mergeCell ref="E27:F27"/>
    <mergeCell ref="C28:D28"/>
    <mergeCell ref="E28:F28"/>
    <mergeCell ref="C29:D29"/>
    <mergeCell ref="E29:F29"/>
    <mergeCell ref="C41:D41"/>
    <mergeCell ref="E41:F41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42:D42"/>
    <mergeCell ref="C43:D43"/>
    <mergeCell ref="C44:D44"/>
    <mergeCell ref="C45:D45"/>
    <mergeCell ref="E42:F42"/>
    <mergeCell ref="E43:F43"/>
    <mergeCell ref="E44:F44"/>
    <mergeCell ref="E45:F45"/>
  </mergeCells>
  <conditionalFormatting sqref="E5">
    <cfRule type="expression" dxfId="93" priority="31">
      <formula>E5=""</formula>
    </cfRule>
  </conditionalFormatting>
  <conditionalFormatting sqref="D5">
    <cfRule type="expression" dxfId="92" priority="61">
      <formula>D5=""</formula>
    </cfRule>
  </conditionalFormatting>
  <conditionalFormatting sqref="C5">
    <cfRule type="expression" dxfId="91" priority="115">
      <formula>C5=""</formula>
    </cfRule>
  </conditionalFormatting>
  <conditionalFormatting sqref="B5">
    <cfRule type="expression" dxfId="90" priority="129">
      <formula>B5=""</formula>
    </cfRule>
  </conditionalFormatting>
  <conditionalFormatting sqref="D7:I8">
    <cfRule type="expression" dxfId="89" priority="162">
      <formula>D7=""</formula>
    </cfRule>
  </conditionalFormatting>
  <pageMargins left="0.25" right="0.2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19" zoomScale="70" zoomScaleNormal="70" workbookViewId="0">
      <selection activeCell="R40" sqref="R40"/>
    </sheetView>
  </sheetViews>
  <sheetFormatPr baseColWidth="10" defaultRowHeight="14.4" x14ac:dyDescent="0.3"/>
  <cols>
    <col min="1" max="1" width="24" customWidth="1"/>
    <col min="2" max="2" width="27.5546875" customWidth="1"/>
    <col min="3" max="3" width="15.109375" customWidth="1"/>
    <col min="5" max="5" width="32" customWidth="1"/>
    <col min="7" max="7" width="25.88671875" customWidth="1"/>
    <col min="8" max="8" width="14" customWidth="1"/>
    <col min="9" max="9" width="16.44140625" customWidth="1"/>
    <col min="10" max="13" width="0" hidden="1" customWidth="1"/>
  </cols>
  <sheetData>
    <row r="1" spans="1:9" x14ac:dyDescent="0.3">
      <c r="A1" s="1"/>
      <c r="B1" s="2"/>
      <c r="C1" s="2"/>
      <c r="D1" s="2"/>
      <c r="E1" s="2"/>
      <c r="F1" s="2"/>
      <c r="G1" s="1"/>
      <c r="H1" s="1"/>
      <c r="I1" s="1"/>
    </row>
    <row r="2" spans="1:9" ht="22.2" x14ac:dyDescent="0.45">
      <c r="A2" s="100" t="s">
        <v>16</v>
      </c>
      <c r="B2" s="100"/>
      <c r="C2" s="100"/>
      <c r="D2" s="100"/>
      <c r="E2" s="100"/>
      <c r="F2" s="100"/>
      <c r="G2" s="100"/>
      <c r="H2" s="100"/>
      <c r="I2" s="100"/>
    </row>
    <row r="4" spans="1:9" ht="18" x14ac:dyDescent="0.35">
      <c r="A4" s="7" t="s">
        <v>17</v>
      </c>
      <c r="B4" s="101" t="str">
        <f>+TAPA!B4</f>
        <v>PO_XII_PUNTA ARENAS_PA_NORMAL_2020_4</v>
      </c>
      <c r="C4" s="101"/>
      <c r="D4" s="101"/>
      <c r="E4" s="101"/>
      <c r="F4" s="101"/>
      <c r="G4" s="101"/>
      <c r="H4" s="101"/>
      <c r="I4" s="101"/>
    </row>
    <row r="5" spans="1:9" x14ac:dyDescent="0.3">
      <c r="A5" s="1"/>
      <c r="B5" s="2"/>
      <c r="C5" s="2"/>
      <c r="D5" s="2"/>
      <c r="E5" s="2"/>
      <c r="F5" s="2"/>
      <c r="G5" s="1"/>
      <c r="H5" s="1"/>
      <c r="I5" s="1"/>
    </row>
    <row r="6" spans="1:9" ht="16.2" x14ac:dyDescent="0.35">
      <c r="A6" s="8" t="s">
        <v>18</v>
      </c>
      <c r="B6" s="2"/>
      <c r="C6" s="2"/>
      <c r="D6" s="2"/>
      <c r="E6" s="2"/>
      <c r="F6" s="2"/>
      <c r="G6" s="1"/>
      <c r="H6" s="1"/>
      <c r="I6" s="1"/>
    </row>
    <row r="8" spans="1:9" x14ac:dyDescent="0.3">
      <c r="A8" s="77" t="s">
        <v>2</v>
      </c>
      <c r="B8" s="77"/>
      <c r="C8" s="78" t="str">
        <f>+TAPA!D12</f>
        <v>PO</v>
      </c>
      <c r="D8" s="78"/>
      <c r="F8" s="77" t="s">
        <v>4</v>
      </c>
      <c r="G8" s="77"/>
      <c r="H8" s="85" t="str">
        <f>+TAPA!I12</f>
        <v>NORMAL</v>
      </c>
      <c r="I8" s="86"/>
    </row>
    <row r="9" spans="1:9" x14ac:dyDescent="0.3">
      <c r="A9" s="77" t="s">
        <v>5</v>
      </c>
      <c r="B9" s="77"/>
      <c r="C9" s="78" t="str">
        <f>+TAPA!D13</f>
        <v>XII</v>
      </c>
      <c r="D9" s="78"/>
      <c r="F9" s="77" t="s">
        <v>19</v>
      </c>
      <c r="G9" s="77"/>
      <c r="H9" s="102"/>
      <c r="I9" s="103"/>
    </row>
    <row r="10" spans="1:9" x14ac:dyDescent="0.3">
      <c r="A10" s="77" t="s">
        <v>8</v>
      </c>
      <c r="B10" s="77"/>
      <c r="C10" s="78" t="str">
        <f>+TAPA!D14</f>
        <v>PUNTA ARENAS</v>
      </c>
      <c r="D10" s="78"/>
      <c r="F10" s="77" t="s">
        <v>20</v>
      </c>
      <c r="G10" s="77"/>
      <c r="H10" s="104" t="s">
        <v>21</v>
      </c>
      <c r="I10" s="105"/>
    </row>
    <row r="11" spans="1:9" x14ac:dyDescent="0.3">
      <c r="A11" s="77" t="s">
        <v>10</v>
      </c>
      <c r="B11" s="77"/>
      <c r="C11" s="78" t="str">
        <f>+TAPA!D15</f>
        <v>PA</v>
      </c>
      <c r="D11" s="78"/>
      <c r="F11" s="77" t="s">
        <v>7</v>
      </c>
      <c r="G11" s="77"/>
      <c r="H11" s="92">
        <f>+TAPA!I13</f>
        <v>4</v>
      </c>
      <c r="I11" s="93"/>
    </row>
    <row r="13" spans="1:9" x14ac:dyDescent="0.3">
      <c r="A13" s="77" t="s">
        <v>12</v>
      </c>
      <c r="B13" s="77"/>
      <c r="C13" s="10">
        <f>TAPA!D17</f>
        <v>43969</v>
      </c>
      <c r="D13" s="9"/>
      <c r="E13" s="9"/>
      <c r="H13" s="1"/>
      <c r="I13" s="1"/>
    </row>
    <row r="14" spans="1:9" x14ac:dyDescent="0.3">
      <c r="A14" s="77" t="s">
        <v>14</v>
      </c>
      <c r="B14" s="77"/>
      <c r="C14" s="10">
        <f>+TAPA!D18</f>
        <v>44196</v>
      </c>
      <c r="D14" s="9"/>
      <c r="E14" s="9"/>
      <c r="F14" s="9"/>
      <c r="G14" s="9"/>
      <c r="H14" s="1"/>
      <c r="I14" s="1"/>
    </row>
    <row r="15" spans="1:9" x14ac:dyDescent="0.3">
      <c r="A15" s="1"/>
      <c r="B15" s="1"/>
      <c r="C15" s="1"/>
      <c r="D15" s="2"/>
      <c r="E15" s="1"/>
      <c r="F15" s="1"/>
      <c r="G15" s="1"/>
      <c r="H15" s="1"/>
      <c r="I15" s="1"/>
    </row>
    <row r="16" spans="1:9" ht="16.2" x14ac:dyDescent="0.35">
      <c r="A16" s="8" t="s">
        <v>22</v>
      </c>
      <c r="B16" s="2"/>
      <c r="C16" s="2"/>
      <c r="D16" s="2"/>
      <c r="E16" s="2"/>
      <c r="F16" s="1"/>
      <c r="G16" s="1"/>
      <c r="H16" s="1"/>
      <c r="I16" s="1"/>
    </row>
    <row r="17" spans="1:13" x14ac:dyDescent="0.3">
      <c r="A17" s="1"/>
      <c r="B17" s="2"/>
      <c r="C17" s="2"/>
      <c r="D17" s="2"/>
      <c r="E17" s="2"/>
      <c r="F17" s="2"/>
      <c r="G17" s="1"/>
      <c r="H17" s="1"/>
      <c r="I17" s="1"/>
    </row>
    <row r="18" spans="1:13" x14ac:dyDescent="0.3">
      <c r="A18" s="94" t="s">
        <v>23</v>
      </c>
      <c r="B18" s="95"/>
      <c r="C18" s="96" t="s">
        <v>24</v>
      </c>
      <c r="D18" s="97"/>
      <c r="E18" s="97"/>
      <c r="F18" s="98"/>
      <c r="G18" s="1"/>
      <c r="H18" s="4" t="s">
        <v>25</v>
      </c>
      <c r="I18" s="11" t="s">
        <v>26</v>
      </c>
    </row>
    <row r="19" spans="1:13" x14ac:dyDescent="0.3">
      <c r="A19" s="94" t="s">
        <v>27</v>
      </c>
      <c r="B19" s="95"/>
      <c r="C19" s="96">
        <v>400013</v>
      </c>
      <c r="D19" s="97"/>
      <c r="E19" s="97"/>
      <c r="F19" s="98"/>
      <c r="G19" s="1"/>
      <c r="I19" s="12"/>
    </row>
    <row r="20" spans="1:13" x14ac:dyDescent="0.3">
      <c r="A20" s="94" t="s">
        <v>28</v>
      </c>
      <c r="B20" s="95"/>
      <c r="C20" s="96" t="s">
        <v>29</v>
      </c>
      <c r="D20" s="97"/>
      <c r="E20" s="97"/>
      <c r="F20" s="98"/>
      <c r="G20" s="1"/>
      <c r="H20" s="4" t="s">
        <v>25</v>
      </c>
      <c r="I20" s="11" t="s">
        <v>30</v>
      </c>
    </row>
    <row r="21" spans="1:13" x14ac:dyDescent="0.3">
      <c r="A21" s="94" t="s">
        <v>31</v>
      </c>
      <c r="B21" s="95"/>
      <c r="C21" s="92"/>
      <c r="D21" s="99"/>
      <c r="E21" s="99"/>
      <c r="F21" s="93"/>
      <c r="G21" s="1"/>
      <c r="H21" s="4" t="s">
        <v>25</v>
      </c>
      <c r="I21" s="14"/>
    </row>
    <row r="22" spans="1:13" x14ac:dyDescent="0.3">
      <c r="C22" s="12"/>
      <c r="D22" s="12"/>
      <c r="E22" s="12"/>
      <c r="F22" s="12"/>
      <c r="I22" s="12"/>
    </row>
    <row r="23" spans="1:13" ht="16.2" x14ac:dyDescent="0.35">
      <c r="A23" s="8" t="s">
        <v>32</v>
      </c>
      <c r="C23" s="12"/>
      <c r="D23" s="12"/>
      <c r="E23" s="12"/>
      <c r="F23" s="12"/>
      <c r="K23" s="13"/>
    </row>
    <row r="24" spans="1:13" x14ac:dyDescent="0.3">
      <c r="C24" s="12"/>
      <c r="D24" s="12"/>
      <c r="E24" s="12"/>
      <c r="F24" s="12"/>
    </row>
    <row r="25" spans="1:13" x14ac:dyDescent="0.3">
      <c r="A25" s="77" t="s">
        <v>33</v>
      </c>
      <c r="B25" s="77"/>
      <c r="C25" s="11">
        <v>84</v>
      </c>
      <c r="D25" s="12"/>
      <c r="E25" s="12"/>
      <c r="F25" s="12"/>
      <c r="H25" s="1"/>
      <c r="I25" s="1"/>
    </row>
    <row r="26" spans="1:13" x14ac:dyDescent="0.3">
      <c r="A26" s="77" t="s">
        <v>34</v>
      </c>
      <c r="B26" s="77"/>
      <c r="C26" s="11">
        <v>84</v>
      </c>
      <c r="D26" s="15"/>
      <c r="E26" s="15"/>
      <c r="F26" s="15"/>
      <c r="G26" s="1"/>
      <c r="H26" s="1"/>
      <c r="I26" s="1"/>
      <c r="L26" s="16"/>
    </row>
    <row r="27" spans="1:13" x14ac:dyDescent="0.3">
      <c r="A27" s="77" t="s">
        <v>35</v>
      </c>
      <c r="B27" s="77"/>
      <c r="C27" s="11">
        <v>7</v>
      </c>
      <c r="D27" s="15"/>
      <c r="E27" s="15"/>
      <c r="F27" s="15"/>
      <c r="G27" s="1"/>
      <c r="H27" s="1"/>
      <c r="I27" s="1"/>
      <c r="L27" s="17"/>
    </row>
    <row r="28" spans="1:13" x14ac:dyDescent="0.3">
      <c r="A28" s="1"/>
      <c r="B28" s="2"/>
      <c r="C28" s="15"/>
      <c r="D28" s="15"/>
      <c r="E28" s="15"/>
      <c r="F28" s="15"/>
      <c r="G28" s="1"/>
      <c r="H28" s="1"/>
      <c r="I28" s="1"/>
    </row>
    <row r="29" spans="1:13" ht="16.2" x14ac:dyDescent="0.35">
      <c r="A29" s="8" t="s">
        <v>36</v>
      </c>
      <c r="B29" s="2"/>
      <c r="C29" s="2"/>
      <c r="D29" s="2"/>
      <c r="E29" s="2"/>
      <c r="F29" s="2"/>
      <c r="G29" s="1"/>
      <c r="H29" s="1"/>
      <c r="I29" s="1"/>
    </row>
    <row r="30" spans="1:13" x14ac:dyDescent="0.3">
      <c r="A30" s="1"/>
      <c r="B30" s="2"/>
      <c r="C30" s="2"/>
      <c r="D30" s="2"/>
      <c r="E30" s="2"/>
      <c r="F30" s="2"/>
      <c r="G30" s="1"/>
      <c r="H30" s="1"/>
      <c r="I30" s="1"/>
    </row>
    <row r="31" spans="1:13" x14ac:dyDescent="0.3">
      <c r="A31" s="18" t="s">
        <v>37</v>
      </c>
      <c r="B31" s="18" t="s">
        <v>38</v>
      </c>
      <c r="C31" s="18" t="s">
        <v>39</v>
      </c>
      <c r="D31" s="90" t="s">
        <v>40</v>
      </c>
      <c r="E31" s="90"/>
      <c r="F31" s="90" t="s">
        <v>41</v>
      </c>
      <c r="G31" s="91"/>
      <c r="H31" s="18" t="s">
        <v>42</v>
      </c>
      <c r="I31" s="18" t="s">
        <v>43</v>
      </c>
      <c r="L31" t="s">
        <v>44</v>
      </c>
    </row>
    <row r="32" spans="1:13" x14ac:dyDescent="0.3">
      <c r="A32" s="62">
        <v>1</v>
      </c>
      <c r="B32" s="40" t="s">
        <v>45</v>
      </c>
      <c r="C32" s="43">
        <v>16.93</v>
      </c>
      <c r="D32" s="89" t="s">
        <v>46</v>
      </c>
      <c r="E32" s="89"/>
      <c r="F32" s="89" t="s">
        <v>47</v>
      </c>
      <c r="G32" s="87"/>
      <c r="H32" s="40" t="s">
        <v>48</v>
      </c>
      <c r="I32" s="40">
        <v>8</v>
      </c>
      <c r="K32" s="19">
        <f>C32</f>
        <v>16.93</v>
      </c>
      <c r="L32" s="20">
        <v>16.45</v>
      </c>
      <c r="M32" s="21">
        <f>+K32-L32</f>
        <v>0.48000000000000043</v>
      </c>
    </row>
    <row r="33" spans="1:13" x14ac:dyDescent="0.3">
      <c r="A33" s="62">
        <v>1</v>
      </c>
      <c r="B33" s="40" t="s">
        <v>49</v>
      </c>
      <c r="C33" s="43">
        <v>15.42</v>
      </c>
      <c r="D33" s="89" t="s">
        <v>47</v>
      </c>
      <c r="E33" s="87"/>
      <c r="F33" s="89" t="s">
        <v>46</v>
      </c>
      <c r="G33" s="89"/>
      <c r="H33" s="40" t="s">
        <v>48</v>
      </c>
      <c r="I33" s="40">
        <v>8</v>
      </c>
      <c r="K33" s="19">
        <f>C33</f>
        <v>15.42</v>
      </c>
      <c r="L33" s="20">
        <v>15.42</v>
      </c>
      <c r="M33" s="21">
        <f t="shared" ref="M33:M56" si="0">+K33-L33</f>
        <v>0</v>
      </c>
    </row>
    <row r="34" spans="1:13" x14ac:dyDescent="0.3">
      <c r="A34" s="62" t="s">
        <v>50</v>
      </c>
      <c r="B34" s="67" t="s">
        <v>45</v>
      </c>
      <c r="C34" s="43">
        <v>17.809999999999999</v>
      </c>
      <c r="D34" s="89" t="s">
        <v>46</v>
      </c>
      <c r="E34" s="89"/>
      <c r="F34" s="89" t="s">
        <v>51</v>
      </c>
      <c r="G34" s="87"/>
      <c r="H34" s="67" t="s">
        <v>48</v>
      </c>
      <c r="I34" s="67">
        <v>9</v>
      </c>
      <c r="K34" s="19">
        <f t="shared" ref="K34:K57" si="1">C34</f>
        <v>17.809999999999999</v>
      </c>
      <c r="L34" s="20">
        <v>17.12</v>
      </c>
      <c r="M34" s="21">
        <f t="shared" si="0"/>
        <v>0.68999999999999773</v>
      </c>
    </row>
    <row r="35" spans="1:13" x14ac:dyDescent="0.3">
      <c r="A35" s="62" t="s">
        <v>50</v>
      </c>
      <c r="B35" s="67" t="s">
        <v>49</v>
      </c>
      <c r="C35" s="43">
        <v>16.87</v>
      </c>
      <c r="D35" s="89" t="s">
        <v>51</v>
      </c>
      <c r="E35" s="87"/>
      <c r="F35" s="89" t="s">
        <v>46</v>
      </c>
      <c r="G35" s="89"/>
      <c r="H35" s="67" t="s">
        <v>48</v>
      </c>
      <c r="I35" s="67">
        <v>9</v>
      </c>
      <c r="K35" s="19">
        <f t="shared" si="1"/>
        <v>16.87</v>
      </c>
      <c r="L35" s="20">
        <v>17.149999999999999</v>
      </c>
      <c r="M35" s="21">
        <f t="shared" si="0"/>
        <v>-0.27999999999999758</v>
      </c>
    </row>
    <row r="36" spans="1:13" x14ac:dyDescent="0.3">
      <c r="A36" s="62">
        <v>2</v>
      </c>
      <c r="B36" s="67" t="s">
        <v>45</v>
      </c>
      <c r="C36" s="43">
        <v>19.8</v>
      </c>
      <c r="D36" s="89" t="s">
        <v>52</v>
      </c>
      <c r="E36" s="89"/>
      <c r="F36" s="89" t="s">
        <v>53</v>
      </c>
      <c r="G36" s="87"/>
      <c r="H36" s="67" t="s">
        <v>48</v>
      </c>
      <c r="I36" s="67">
        <v>10</v>
      </c>
      <c r="K36" s="19">
        <f t="shared" si="1"/>
        <v>19.8</v>
      </c>
      <c r="L36" s="20">
        <v>17.2</v>
      </c>
      <c r="M36" s="21">
        <f t="shared" si="0"/>
        <v>2.6000000000000014</v>
      </c>
    </row>
    <row r="37" spans="1:13" x14ac:dyDescent="0.3">
      <c r="A37" s="62">
        <v>2</v>
      </c>
      <c r="B37" s="67" t="s">
        <v>49</v>
      </c>
      <c r="C37" s="43">
        <v>16.93</v>
      </c>
      <c r="D37" s="89" t="s">
        <v>53</v>
      </c>
      <c r="E37" s="87"/>
      <c r="F37" s="89" t="s">
        <v>52</v>
      </c>
      <c r="G37" s="89"/>
      <c r="H37" s="67" t="s">
        <v>48</v>
      </c>
      <c r="I37" s="67">
        <v>10</v>
      </c>
      <c r="K37" s="19">
        <f t="shared" si="1"/>
        <v>16.93</v>
      </c>
      <c r="L37" s="20">
        <v>17.41</v>
      </c>
      <c r="M37" s="21">
        <f t="shared" si="0"/>
        <v>-0.48000000000000043</v>
      </c>
    </row>
    <row r="38" spans="1:13" x14ac:dyDescent="0.3">
      <c r="A38" s="62" t="s">
        <v>54</v>
      </c>
      <c r="B38" s="67" t="s">
        <v>45</v>
      </c>
      <c r="C38" s="43">
        <v>17.52</v>
      </c>
      <c r="D38" s="89" t="s">
        <v>52</v>
      </c>
      <c r="E38" s="89"/>
      <c r="F38" s="89" t="s">
        <v>51</v>
      </c>
      <c r="G38" s="87"/>
      <c r="H38" s="67" t="s">
        <v>48</v>
      </c>
      <c r="I38" s="67">
        <v>11</v>
      </c>
      <c r="K38" s="19">
        <f t="shared" si="1"/>
        <v>17.52</v>
      </c>
      <c r="L38" s="20">
        <v>16.25</v>
      </c>
      <c r="M38" s="21">
        <f t="shared" si="0"/>
        <v>1.2699999999999996</v>
      </c>
    </row>
    <row r="39" spans="1:13" x14ac:dyDescent="0.3">
      <c r="A39" s="62" t="s">
        <v>54</v>
      </c>
      <c r="B39" s="67" t="s">
        <v>49</v>
      </c>
      <c r="C39" s="43">
        <v>16.68</v>
      </c>
      <c r="D39" s="89" t="s">
        <v>51</v>
      </c>
      <c r="E39" s="87"/>
      <c r="F39" s="89" t="s">
        <v>52</v>
      </c>
      <c r="G39" s="89"/>
      <c r="H39" s="67" t="s">
        <v>48</v>
      </c>
      <c r="I39" s="67">
        <v>11</v>
      </c>
      <c r="K39" s="19">
        <f t="shared" si="1"/>
        <v>16.68</v>
      </c>
      <c r="L39" s="20">
        <v>17.95</v>
      </c>
      <c r="M39" s="21">
        <f t="shared" si="0"/>
        <v>-1.2699999999999996</v>
      </c>
    </row>
    <row r="40" spans="1:13" x14ac:dyDescent="0.3">
      <c r="A40" s="62">
        <v>5</v>
      </c>
      <c r="B40" s="67" t="s">
        <v>45</v>
      </c>
      <c r="C40" s="43">
        <v>19.25</v>
      </c>
      <c r="D40" s="87" t="s">
        <v>259</v>
      </c>
      <c r="E40" s="88"/>
      <c r="F40" s="87" t="s">
        <v>53</v>
      </c>
      <c r="G40" s="88"/>
      <c r="H40" s="67" t="s">
        <v>48</v>
      </c>
      <c r="I40" s="67">
        <v>40</v>
      </c>
      <c r="K40" s="19">
        <f t="shared" si="1"/>
        <v>19.25</v>
      </c>
      <c r="L40" s="20">
        <v>17.16</v>
      </c>
      <c r="M40" s="21">
        <f t="shared" si="0"/>
        <v>2.09</v>
      </c>
    </row>
    <row r="41" spans="1:13" x14ac:dyDescent="0.3">
      <c r="A41" s="62">
        <v>5</v>
      </c>
      <c r="B41" s="67" t="s">
        <v>49</v>
      </c>
      <c r="C41" s="43">
        <v>16.170000000000002</v>
      </c>
      <c r="D41" s="87" t="s">
        <v>53</v>
      </c>
      <c r="E41" s="88"/>
      <c r="F41" s="87" t="s">
        <v>259</v>
      </c>
      <c r="G41" s="88"/>
      <c r="H41" s="67" t="s">
        <v>48</v>
      </c>
      <c r="I41" s="67">
        <v>40</v>
      </c>
      <c r="K41" s="19">
        <f t="shared" si="1"/>
        <v>16.170000000000002</v>
      </c>
      <c r="L41" s="20">
        <v>17.350000000000001</v>
      </c>
      <c r="M41" s="21">
        <f t="shared" si="0"/>
        <v>-1.1799999999999997</v>
      </c>
    </row>
    <row r="42" spans="1:13" x14ac:dyDescent="0.3">
      <c r="A42" s="62" t="s">
        <v>279</v>
      </c>
      <c r="B42" s="67" t="s">
        <v>45</v>
      </c>
      <c r="C42" s="43">
        <v>16.989999999999998</v>
      </c>
      <c r="D42" s="87" t="s">
        <v>259</v>
      </c>
      <c r="E42" s="88"/>
      <c r="F42" s="89" t="s">
        <v>51</v>
      </c>
      <c r="G42" s="87"/>
      <c r="H42" s="67" t="s">
        <v>48</v>
      </c>
      <c r="I42" s="67">
        <v>41</v>
      </c>
      <c r="K42" s="19">
        <f t="shared" si="1"/>
        <v>16.989999999999998</v>
      </c>
      <c r="L42" s="20">
        <v>16.21</v>
      </c>
      <c r="M42" s="21">
        <f t="shared" si="0"/>
        <v>0.77999999999999758</v>
      </c>
    </row>
    <row r="43" spans="1:13" x14ac:dyDescent="0.3">
      <c r="A43" s="62" t="s">
        <v>279</v>
      </c>
      <c r="B43" s="67" t="s">
        <v>49</v>
      </c>
      <c r="C43" s="43">
        <v>15.95</v>
      </c>
      <c r="D43" s="89" t="s">
        <v>51</v>
      </c>
      <c r="E43" s="87"/>
      <c r="F43" s="87" t="s">
        <v>259</v>
      </c>
      <c r="G43" s="88"/>
      <c r="H43" s="67" t="s">
        <v>48</v>
      </c>
      <c r="I43" s="67">
        <v>41</v>
      </c>
      <c r="K43" s="19">
        <f t="shared" si="1"/>
        <v>15.95</v>
      </c>
      <c r="L43" s="20">
        <v>17.89</v>
      </c>
      <c r="M43" s="21">
        <f t="shared" si="0"/>
        <v>-1.9400000000000013</v>
      </c>
    </row>
    <row r="44" spans="1:13" x14ac:dyDescent="0.3">
      <c r="A44" s="62">
        <v>9</v>
      </c>
      <c r="B44" s="67" t="s">
        <v>45</v>
      </c>
      <c r="C44" s="43">
        <v>14.9</v>
      </c>
      <c r="D44" s="87" t="s">
        <v>52</v>
      </c>
      <c r="E44" s="88"/>
      <c r="F44" s="87" t="s">
        <v>47</v>
      </c>
      <c r="G44" s="88"/>
      <c r="H44" s="67" t="s">
        <v>48</v>
      </c>
      <c r="I44" s="67">
        <v>42</v>
      </c>
      <c r="K44" s="19">
        <f t="shared" si="1"/>
        <v>14.9</v>
      </c>
      <c r="L44" s="20">
        <v>13.97</v>
      </c>
      <c r="M44" s="22">
        <f t="shared" si="0"/>
        <v>0.92999999999999972</v>
      </c>
    </row>
    <row r="45" spans="1:13" x14ac:dyDescent="0.3">
      <c r="A45" s="62">
        <v>9</v>
      </c>
      <c r="B45" s="67" t="s">
        <v>49</v>
      </c>
      <c r="C45" s="43">
        <v>13.92</v>
      </c>
      <c r="D45" s="87" t="s">
        <v>47</v>
      </c>
      <c r="E45" s="88"/>
      <c r="F45" s="87" t="s">
        <v>52</v>
      </c>
      <c r="G45" s="88"/>
      <c r="H45" s="67" t="s">
        <v>48</v>
      </c>
      <c r="I45" s="67">
        <v>42</v>
      </c>
      <c r="K45" s="19">
        <f t="shared" si="1"/>
        <v>13.92</v>
      </c>
      <c r="L45" s="20">
        <v>13.45</v>
      </c>
      <c r="M45" s="21">
        <f t="shared" si="0"/>
        <v>0.47000000000000064</v>
      </c>
    </row>
    <row r="46" spans="1:13" x14ac:dyDescent="0.3">
      <c r="A46" s="62">
        <v>6</v>
      </c>
      <c r="B46" s="67" t="s">
        <v>45</v>
      </c>
      <c r="C46" s="43">
        <v>14.73</v>
      </c>
      <c r="D46" s="89" t="s">
        <v>46</v>
      </c>
      <c r="E46" s="89"/>
      <c r="F46" s="87" t="s">
        <v>47</v>
      </c>
      <c r="G46" s="88"/>
      <c r="H46" s="67" t="s">
        <v>48</v>
      </c>
      <c r="I46" s="67">
        <v>12</v>
      </c>
      <c r="K46" s="19">
        <f t="shared" si="1"/>
        <v>14.73</v>
      </c>
      <c r="L46" s="20">
        <v>14.25</v>
      </c>
      <c r="M46" s="22">
        <f t="shared" si="0"/>
        <v>0.48000000000000043</v>
      </c>
    </row>
    <row r="47" spans="1:13" x14ac:dyDescent="0.3">
      <c r="A47" s="62">
        <v>6</v>
      </c>
      <c r="B47" s="67" t="s">
        <v>49</v>
      </c>
      <c r="C47" s="43">
        <v>13.15</v>
      </c>
      <c r="D47" s="89" t="s">
        <v>47</v>
      </c>
      <c r="E47" s="87"/>
      <c r="F47" s="89" t="s">
        <v>46</v>
      </c>
      <c r="G47" s="89"/>
      <c r="H47" s="67" t="s">
        <v>48</v>
      </c>
      <c r="I47" s="67">
        <v>12</v>
      </c>
      <c r="K47" s="19">
        <f t="shared" si="1"/>
        <v>13.15</v>
      </c>
      <c r="L47" s="20">
        <v>13.15</v>
      </c>
      <c r="M47" s="21">
        <f t="shared" si="0"/>
        <v>0</v>
      </c>
    </row>
    <row r="48" spans="1:13" x14ac:dyDescent="0.3">
      <c r="A48" s="62" t="s">
        <v>55</v>
      </c>
      <c r="B48" s="67" t="s">
        <v>45</v>
      </c>
      <c r="C48" s="43">
        <v>15.62</v>
      </c>
      <c r="D48" s="89" t="s">
        <v>46</v>
      </c>
      <c r="E48" s="89"/>
      <c r="F48" s="89" t="s">
        <v>51</v>
      </c>
      <c r="G48" s="87"/>
      <c r="H48" s="67" t="s">
        <v>48</v>
      </c>
      <c r="I48" s="67">
        <v>13</v>
      </c>
      <c r="K48" s="19">
        <f t="shared" si="1"/>
        <v>15.62</v>
      </c>
      <c r="L48" s="20">
        <v>14.94</v>
      </c>
      <c r="M48" s="21">
        <f t="shared" si="0"/>
        <v>0.67999999999999972</v>
      </c>
    </row>
    <row r="49" spans="1:13" x14ac:dyDescent="0.3">
      <c r="A49" s="62" t="s">
        <v>55</v>
      </c>
      <c r="B49" s="67" t="s">
        <v>49</v>
      </c>
      <c r="C49" s="43">
        <v>14.6</v>
      </c>
      <c r="D49" s="89" t="s">
        <v>51</v>
      </c>
      <c r="E49" s="87"/>
      <c r="F49" s="89" t="s">
        <v>46</v>
      </c>
      <c r="G49" s="89"/>
      <c r="H49" s="67" t="s">
        <v>48</v>
      </c>
      <c r="I49" s="67">
        <v>13</v>
      </c>
      <c r="K49" s="19">
        <f t="shared" si="1"/>
        <v>14.6</v>
      </c>
      <c r="L49" s="20">
        <v>15.6</v>
      </c>
      <c r="M49" s="21">
        <f t="shared" si="0"/>
        <v>-1</v>
      </c>
    </row>
    <row r="50" spans="1:13" x14ac:dyDescent="0.3">
      <c r="A50" s="62" t="s">
        <v>56</v>
      </c>
      <c r="B50" s="67" t="s">
        <v>45</v>
      </c>
      <c r="C50" s="43">
        <v>14.74</v>
      </c>
      <c r="D50" s="89" t="s">
        <v>46</v>
      </c>
      <c r="E50" s="89"/>
      <c r="F50" s="87" t="s">
        <v>47</v>
      </c>
      <c r="G50" s="88"/>
      <c r="H50" s="67" t="s">
        <v>48</v>
      </c>
      <c r="I50" s="67">
        <v>19</v>
      </c>
      <c r="K50" s="19">
        <f t="shared" si="1"/>
        <v>14.74</v>
      </c>
      <c r="L50" s="20">
        <v>14.25</v>
      </c>
      <c r="M50" s="22">
        <f t="shared" si="0"/>
        <v>0.49000000000000021</v>
      </c>
    </row>
    <row r="51" spans="1:13" x14ac:dyDescent="0.3">
      <c r="A51" s="62" t="s">
        <v>56</v>
      </c>
      <c r="B51" s="67" t="s">
        <v>49</v>
      </c>
      <c r="C51" s="43">
        <v>13.15</v>
      </c>
      <c r="D51" s="87" t="s">
        <v>47</v>
      </c>
      <c r="E51" s="88"/>
      <c r="F51" s="87" t="s">
        <v>57</v>
      </c>
      <c r="G51" s="88"/>
      <c r="H51" s="67" t="s">
        <v>48</v>
      </c>
      <c r="I51" s="67">
        <v>19</v>
      </c>
      <c r="K51" s="19">
        <f t="shared" si="1"/>
        <v>13.15</v>
      </c>
      <c r="L51" s="20">
        <v>13.15</v>
      </c>
      <c r="M51" s="21">
        <f t="shared" si="0"/>
        <v>0</v>
      </c>
    </row>
    <row r="52" spans="1:13" x14ac:dyDescent="0.3">
      <c r="A52" s="62" t="s">
        <v>58</v>
      </c>
      <c r="B52" s="67" t="s">
        <v>45</v>
      </c>
      <c r="C52" s="43">
        <v>15.63</v>
      </c>
      <c r="D52" s="89" t="s">
        <v>46</v>
      </c>
      <c r="E52" s="89"/>
      <c r="F52" s="89" t="s">
        <v>51</v>
      </c>
      <c r="G52" s="87"/>
      <c r="H52" s="67" t="s">
        <v>48</v>
      </c>
      <c r="I52" s="67">
        <v>20</v>
      </c>
      <c r="K52" s="19">
        <f t="shared" si="1"/>
        <v>15.63</v>
      </c>
      <c r="L52" s="20">
        <v>14.94</v>
      </c>
      <c r="M52" s="21">
        <f t="shared" si="0"/>
        <v>0.69000000000000128</v>
      </c>
    </row>
    <row r="53" spans="1:13" x14ac:dyDescent="0.3">
      <c r="A53" s="62" t="s">
        <v>58</v>
      </c>
      <c r="B53" s="67" t="s">
        <v>49</v>
      </c>
      <c r="C53" s="43">
        <v>14.61</v>
      </c>
      <c r="D53" s="89" t="s">
        <v>51</v>
      </c>
      <c r="E53" s="87"/>
      <c r="F53" s="89" t="s">
        <v>46</v>
      </c>
      <c r="G53" s="89"/>
      <c r="H53" s="67" t="s">
        <v>48</v>
      </c>
      <c r="I53" s="67">
        <v>20</v>
      </c>
      <c r="K53" s="19">
        <f t="shared" si="1"/>
        <v>14.61</v>
      </c>
      <c r="L53" s="20">
        <v>15.57</v>
      </c>
      <c r="M53" s="21">
        <f t="shared" si="0"/>
        <v>-0.96000000000000085</v>
      </c>
    </row>
    <row r="54" spans="1:13" x14ac:dyDescent="0.3">
      <c r="A54" s="62">
        <v>8</v>
      </c>
      <c r="B54" s="67" t="s">
        <v>45</v>
      </c>
      <c r="C54" s="43">
        <v>15.58</v>
      </c>
      <c r="D54" s="89" t="s">
        <v>46</v>
      </c>
      <c r="E54" s="89"/>
      <c r="F54" s="87" t="s">
        <v>47</v>
      </c>
      <c r="G54" s="88"/>
      <c r="H54" s="67" t="s">
        <v>48</v>
      </c>
      <c r="I54" s="67">
        <v>14</v>
      </c>
      <c r="K54" s="19">
        <f t="shared" si="1"/>
        <v>15.58</v>
      </c>
      <c r="L54" s="20">
        <v>15.09</v>
      </c>
      <c r="M54" s="22">
        <f t="shared" si="0"/>
        <v>0.49000000000000021</v>
      </c>
    </row>
    <row r="55" spans="1:13" x14ac:dyDescent="0.3">
      <c r="A55" s="62">
        <v>8</v>
      </c>
      <c r="B55" s="67" t="s">
        <v>49</v>
      </c>
      <c r="C55" s="43">
        <v>14.22</v>
      </c>
      <c r="D55" s="87" t="s">
        <v>47</v>
      </c>
      <c r="E55" s="88"/>
      <c r="F55" s="89" t="s">
        <v>46</v>
      </c>
      <c r="G55" s="89"/>
      <c r="H55" s="67" t="s">
        <v>48</v>
      </c>
      <c r="I55" s="67">
        <v>14</v>
      </c>
      <c r="K55" s="19">
        <f t="shared" si="1"/>
        <v>14.22</v>
      </c>
      <c r="L55" s="20">
        <v>14.22</v>
      </c>
      <c r="M55" s="21">
        <f t="shared" si="0"/>
        <v>0</v>
      </c>
    </row>
    <row r="56" spans="1:13" x14ac:dyDescent="0.3">
      <c r="A56" s="62" t="s">
        <v>59</v>
      </c>
      <c r="B56" s="67" t="s">
        <v>45</v>
      </c>
      <c r="C56" s="43">
        <v>7.34</v>
      </c>
      <c r="D56" s="87" t="s">
        <v>46</v>
      </c>
      <c r="E56" s="88"/>
      <c r="F56" s="87" t="s">
        <v>260</v>
      </c>
      <c r="G56" s="88"/>
      <c r="H56" s="23" t="s">
        <v>48</v>
      </c>
      <c r="I56" s="67">
        <v>21</v>
      </c>
      <c r="K56" s="19">
        <f t="shared" si="1"/>
        <v>7.34</v>
      </c>
      <c r="L56" s="20">
        <v>11.85</v>
      </c>
      <c r="M56" s="22">
        <f t="shared" si="0"/>
        <v>-4.51</v>
      </c>
    </row>
    <row r="57" spans="1:13" x14ac:dyDescent="0.3">
      <c r="A57" s="63" t="s">
        <v>61</v>
      </c>
      <c r="B57" s="68" t="s">
        <v>45</v>
      </c>
      <c r="C57" s="43">
        <v>9.19</v>
      </c>
      <c r="D57" s="106" t="s">
        <v>62</v>
      </c>
      <c r="E57" s="106"/>
      <c r="F57" s="107" t="s">
        <v>47</v>
      </c>
      <c r="G57" s="87"/>
      <c r="H57" s="23" t="s">
        <v>48</v>
      </c>
      <c r="I57" s="67">
        <v>32</v>
      </c>
      <c r="K57" s="23">
        <f t="shared" si="1"/>
        <v>9.19</v>
      </c>
      <c r="L57" s="24"/>
    </row>
  </sheetData>
  <mergeCells count="85">
    <mergeCell ref="D57:E57"/>
    <mergeCell ref="F57:G57"/>
    <mergeCell ref="D34:E34"/>
    <mergeCell ref="F34:G34"/>
    <mergeCell ref="D35:E35"/>
    <mergeCell ref="F35:G35"/>
    <mergeCell ref="D40:E40"/>
    <mergeCell ref="F40:G40"/>
    <mergeCell ref="D36:E36"/>
    <mergeCell ref="F36:G36"/>
    <mergeCell ref="D37:E37"/>
    <mergeCell ref="F37:G37"/>
    <mergeCell ref="D38:E38"/>
    <mergeCell ref="D39:E39"/>
    <mergeCell ref="F38:G38"/>
    <mergeCell ref="F39:G39"/>
    <mergeCell ref="A2:I2"/>
    <mergeCell ref="B4:I4"/>
    <mergeCell ref="A8:B8"/>
    <mergeCell ref="A9:B9"/>
    <mergeCell ref="A10:B10"/>
    <mergeCell ref="C8:D8"/>
    <mergeCell ref="C9:D9"/>
    <mergeCell ref="C10:D10"/>
    <mergeCell ref="F8:G8"/>
    <mergeCell ref="H8:I8"/>
    <mergeCell ref="F9:G9"/>
    <mergeCell ref="H9:I9"/>
    <mergeCell ref="F10:G10"/>
    <mergeCell ref="H10:I10"/>
    <mergeCell ref="A25:B25"/>
    <mergeCell ref="F11:G11"/>
    <mergeCell ref="H11:I11"/>
    <mergeCell ref="A13:B13"/>
    <mergeCell ref="A14:B14"/>
    <mergeCell ref="A18:B18"/>
    <mergeCell ref="C18:F18"/>
    <mergeCell ref="A11:B11"/>
    <mergeCell ref="C11:D11"/>
    <mergeCell ref="A19:B19"/>
    <mergeCell ref="C19:F19"/>
    <mergeCell ref="A20:B20"/>
    <mergeCell ref="C20:F20"/>
    <mergeCell ref="A21:B21"/>
    <mergeCell ref="C21:F21"/>
    <mergeCell ref="D33:E33"/>
    <mergeCell ref="F33:G33"/>
    <mergeCell ref="A26:B26"/>
    <mergeCell ref="A27:B27"/>
    <mergeCell ref="D31:E31"/>
    <mergeCell ref="F31:G31"/>
    <mergeCell ref="D32:E32"/>
    <mergeCell ref="F32:G32"/>
    <mergeCell ref="D41:E41"/>
    <mergeCell ref="F41:G41"/>
    <mergeCell ref="D45:E45"/>
    <mergeCell ref="F45:G45"/>
    <mergeCell ref="D42:E42"/>
    <mergeCell ref="D43:E43"/>
    <mergeCell ref="F42:G42"/>
    <mergeCell ref="F43:G43"/>
    <mergeCell ref="D48:E48"/>
    <mergeCell ref="F48:G48"/>
    <mergeCell ref="D49:E49"/>
    <mergeCell ref="F49:G49"/>
    <mergeCell ref="D44:E44"/>
    <mergeCell ref="F44:G44"/>
    <mergeCell ref="D46:E46"/>
    <mergeCell ref="F46:G46"/>
    <mergeCell ref="D47:E47"/>
    <mergeCell ref="F47:G47"/>
    <mergeCell ref="D52:E52"/>
    <mergeCell ref="F52:G52"/>
    <mergeCell ref="D50:E50"/>
    <mergeCell ref="F50:G50"/>
    <mergeCell ref="D51:E51"/>
    <mergeCell ref="F51:G51"/>
    <mergeCell ref="D56:E56"/>
    <mergeCell ref="F56:G56"/>
    <mergeCell ref="D53:E53"/>
    <mergeCell ref="F53:G53"/>
    <mergeCell ref="D54:E54"/>
    <mergeCell ref="F54:G54"/>
    <mergeCell ref="D55:E55"/>
    <mergeCell ref="F55:G55"/>
  </mergeCells>
  <dataValidations count="2">
    <dataValidation allowBlank="1" showInputMessage="1" showErrorMessage="1" prompt="Nombre de fantasía del servicio" sqref="I31:I55"/>
    <dataValidation allowBlank="1" showInputMessage="1" showErrorMessage="1" prompt="Origen y Destino como LOCALIDAD" sqref="D31:E31 G32:G39 E32:E39 G46:G49 E46:E50 F57:G57 E52:G55 E43 D32:D55 F32:F51 G42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4" zoomScale="85" zoomScaleNormal="85" workbookViewId="0">
      <selection activeCell="B12" sqref="B12:B37"/>
    </sheetView>
  </sheetViews>
  <sheetFormatPr baseColWidth="10" defaultRowHeight="14.4" x14ac:dyDescent="0.3"/>
  <cols>
    <col min="4" max="4" width="34.33203125" customWidth="1"/>
    <col min="5" max="5" width="27.88671875" bestFit="1" customWidth="1"/>
    <col min="9" max="9" width="12.332031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(6V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56</v>
      </c>
      <c r="C5" s="27" t="s">
        <v>93</v>
      </c>
      <c r="D5" s="27" t="str">
        <f>'Operador PA'!D51</f>
        <v>Hospital Regional</v>
      </c>
      <c r="E5" s="27" t="str">
        <f>'Operador PA'!F51</f>
        <v>Huillinco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47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46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158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68" t="s">
        <v>96</v>
      </c>
      <c r="D12" s="140"/>
      <c r="E12" s="109" t="s">
        <v>71</v>
      </c>
      <c r="F12" s="109"/>
    </row>
    <row r="13" spans="2:9" x14ac:dyDescent="0.3">
      <c r="B13" s="35">
        <v>2</v>
      </c>
      <c r="C13" s="140" t="s">
        <v>157</v>
      </c>
      <c r="D13" s="140"/>
      <c r="E13" s="109" t="s">
        <v>71</v>
      </c>
      <c r="F13" s="109"/>
      <c r="G13" s="31"/>
    </row>
    <row r="14" spans="2:9" x14ac:dyDescent="0.3">
      <c r="B14" s="35">
        <v>3</v>
      </c>
      <c r="C14" s="140" t="s">
        <v>156</v>
      </c>
      <c r="D14" s="140"/>
      <c r="E14" s="109" t="s">
        <v>71</v>
      </c>
      <c r="F14" s="109"/>
      <c r="G14" s="31"/>
    </row>
    <row r="15" spans="2:9" x14ac:dyDescent="0.3">
      <c r="B15" s="35">
        <v>4</v>
      </c>
      <c r="C15" s="140" t="s">
        <v>155</v>
      </c>
      <c r="D15" s="140"/>
      <c r="E15" s="109" t="s">
        <v>71</v>
      </c>
      <c r="F15" s="109"/>
      <c r="G15" s="31"/>
    </row>
    <row r="16" spans="2:9" x14ac:dyDescent="0.3">
      <c r="B16" s="35">
        <v>5</v>
      </c>
      <c r="C16" s="168" t="s">
        <v>96</v>
      </c>
      <c r="D16" s="140"/>
      <c r="E16" s="109" t="s">
        <v>71</v>
      </c>
      <c r="F16" s="109"/>
      <c r="G16" s="31"/>
    </row>
    <row r="17" spans="2:7" x14ac:dyDescent="0.3">
      <c r="B17" s="35">
        <v>6</v>
      </c>
      <c r="C17" s="172" t="s">
        <v>124</v>
      </c>
      <c r="D17" s="172"/>
      <c r="E17" s="109" t="s">
        <v>71</v>
      </c>
      <c r="F17" s="109"/>
      <c r="G17" s="31"/>
    </row>
    <row r="18" spans="2:7" x14ac:dyDescent="0.3">
      <c r="B18" s="35">
        <v>7</v>
      </c>
      <c r="C18" s="171" t="s">
        <v>98</v>
      </c>
      <c r="D18" s="157"/>
      <c r="E18" s="109" t="s">
        <v>71</v>
      </c>
      <c r="F18" s="109"/>
      <c r="G18" s="31"/>
    </row>
    <row r="19" spans="2:7" x14ac:dyDescent="0.3">
      <c r="B19" s="35">
        <v>8</v>
      </c>
      <c r="C19" s="171" t="s">
        <v>99</v>
      </c>
      <c r="D19" s="157"/>
      <c r="E19" s="109" t="s">
        <v>71</v>
      </c>
      <c r="F19" s="109"/>
    </row>
    <row r="20" spans="2:7" x14ac:dyDescent="0.3">
      <c r="B20" s="35">
        <v>9</v>
      </c>
      <c r="C20" s="171" t="s">
        <v>73</v>
      </c>
      <c r="D20" s="157"/>
      <c r="E20" s="109" t="s">
        <v>71</v>
      </c>
      <c r="F20" s="109"/>
    </row>
    <row r="21" spans="2:7" x14ac:dyDescent="0.3">
      <c r="B21" s="35">
        <v>10</v>
      </c>
      <c r="C21" s="171" t="s">
        <v>100</v>
      </c>
      <c r="D21" s="157"/>
      <c r="E21" s="109" t="s">
        <v>71</v>
      </c>
      <c r="F21" s="109"/>
    </row>
    <row r="22" spans="2:7" x14ac:dyDescent="0.3">
      <c r="B22" s="35">
        <v>11</v>
      </c>
      <c r="C22" s="169" t="s">
        <v>101</v>
      </c>
      <c r="D22" s="169"/>
      <c r="E22" s="109" t="s">
        <v>71</v>
      </c>
      <c r="F22" s="109"/>
    </row>
    <row r="23" spans="2:7" x14ac:dyDescent="0.3">
      <c r="B23" s="35">
        <v>12</v>
      </c>
      <c r="C23" s="169" t="s">
        <v>102</v>
      </c>
      <c r="D23" s="169"/>
      <c r="E23" s="109" t="s">
        <v>71</v>
      </c>
      <c r="F23" s="109"/>
    </row>
    <row r="24" spans="2:7" x14ac:dyDescent="0.3">
      <c r="B24" s="35">
        <v>13</v>
      </c>
      <c r="C24" s="169" t="s">
        <v>103</v>
      </c>
      <c r="D24" s="169"/>
      <c r="E24" s="109" t="s">
        <v>71</v>
      </c>
      <c r="F24" s="109"/>
    </row>
    <row r="25" spans="2:7" x14ac:dyDescent="0.3">
      <c r="B25" s="35">
        <v>14</v>
      </c>
      <c r="C25" s="168" t="s">
        <v>105</v>
      </c>
      <c r="D25" s="168"/>
      <c r="E25" s="109" t="s">
        <v>71</v>
      </c>
      <c r="F25" s="109"/>
    </row>
    <row r="26" spans="2:7" x14ac:dyDescent="0.3">
      <c r="B26" s="35">
        <v>15</v>
      </c>
      <c r="C26" s="168" t="s">
        <v>125</v>
      </c>
      <c r="D26" s="168"/>
      <c r="E26" s="109" t="s">
        <v>71</v>
      </c>
      <c r="F26" s="109"/>
    </row>
    <row r="27" spans="2:7" x14ac:dyDescent="0.3">
      <c r="B27" s="35">
        <v>16</v>
      </c>
      <c r="C27" s="169" t="s">
        <v>162</v>
      </c>
      <c r="D27" s="169"/>
      <c r="E27" s="173" t="s">
        <v>71</v>
      </c>
      <c r="F27" s="109"/>
    </row>
    <row r="28" spans="2:7" x14ac:dyDescent="0.3">
      <c r="B28" s="35">
        <v>17</v>
      </c>
      <c r="C28" s="169" t="s">
        <v>73</v>
      </c>
      <c r="D28" s="169"/>
      <c r="E28" s="109" t="s">
        <v>71</v>
      </c>
      <c r="F28" s="109"/>
    </row>
    <row r="29" spans="2:7" x14ac:dyDescent="0.3">
      <c r="B29" s="35">
        <v>18</v>
      </c>
      <c r="C29" s="169" t="s">
        <v>161</v>
      </c>
      <c r="D29" s="169"/>
      <c r="E29" s="109" t="s">
        <v>71</v>
      </c>
      <c r="F29" s="109"/>
    </row>
    <row r="30" spans="2:7" x14ac:dyDescent="0.3">
      <c r="B30" s="35">
        <v>19</v>
      </c>
      <c r="C30" s="169" t="s">
        <v>168</v>
      </c>
      <c r="D30" s="169"/>
      <c r="E30" s="109" t="s">
        <v>71</v>
      </c>
      <c r="F30" s="109"/>
    </row>
    <row r="31" spans="2:7" x14ac:dyDescent="0.3">
      <c r="B31" s="35">
        <v>20</v>
      </c>
      <c r="C31" s="169" t="s">
        <v>169</v>
      </c>
      <c r="D31" s="169"/>
      <c r="E31" s="109" t="s">
        <v>71</v>
      </c>
      <c r="F31" s="109"/>
    </row>
    <row r="32" spans="2:7" x14ac:dyDescent="0.3">
      <c r="B32" s="35">
        <v>21</v>
      </c>
      <c r="C32" s="169" t="s">
        <v>170</v>
      </c>
      <c r="D32" s="169"/>
      <c r="E32" s="109" t="s">
        <v>71</v>
      </c>
      <c r="F32" s="109"/>
    </row>
    <row r="33" spans="2:6" x14ac:dyDescent="0.3">
      <c r="B33" s="35">
        <v>22</v>
      </c>
      <c r="C33" s="169" t="s">
        <v>107</v>
      </c>
      <c r="D33" s="169"/>
      <c r="E33" s="109" t="s">
        <v>71</v>
      </c>
      <c r="F33" s="109"/>
    </row>
    <row r="34" spans="2:6" x14ac:dyDescent="0.3">
      <c r="B34" s="35">
        <v>23</v>
      </c>
      <c r="C34" s="169" t="s">
        <v>75</v>
      </c>
      <c r="D34" s="169"/>
      <c r="E34" s="109" t="s">
        <v>71</v>
      </c>
      <c r="F34" s="109"/>
    </row>
    <row r="35" spans="2:6" x14ac:dyDescent="0.3">
      <c r="B35" s="35">
        <v>24</v>
      </c>
      <c r="C35" s="169" t="s">
        <v>148</v>
      </c>
      <c r="D35" s="169"/>
      <c r="E35" s="109" t="s">
        <v>71</v>
      </c>
      <c r="F35" s="109"/>
    </row>
    <row r="36" spans="2:6" x14ac:dyDescent="0.3">
      <c r="B36" s="35">
        <v>25</v>
      </c>
      <c r="C36" s="169" t="s">
        <v>57</v>
      </c>
      <c r="D36" s="169"/>
      <c r="E36" s="109" t="s">
        <v>71</v>
      </c>
      <c r="F36" s="109"/>
    </row>
    <row r="37" spans="2:6" x14ac:dyDescent="0.3">
      <c r="B37" s="35">
        <v>26</v>
      </c>
      <c r="C37" s="140" t="s">
        <v>147</v>
      </c>
      <c r="D37" s="140"/>
      <c r="E37" s="109" t="s">
        <v>71</v>
      </c>
      <c r="F37" s="109"/>
    </row>
    <row r="38" spans="2:6" x14ac:dyDescent="0.3">
      <c r="B38" s="36"/>
      <c r="C38" s="147"/>
      <c r="D38" s="147"/>
      <c r="E38" s="170"/>
      <c r="F38" s="170"/>
    </row>
    <row r="39" spans="2:6" x14ac:dyDescent="0.3">
      <c r="B39" s="36"/>
      <c r="C39" s="147"/>
      <c r="D39" s="147"/>
      <c r="E39" s="170"/>
      <c r="F39" s="170"/>
    </row>
  </sheetData>
  <mergeCells count="64">
    <mergeCell ref="B2:I2"/>
    <mergeCell ref="B7:C7"/>
    <mergeCell ref="D7:I7"/>
    <mergeCell ref="B8:C8"/>
    <mergeCell ref="D8:I8"/>
    <mergeCell ref="C13:D13"/>
    <mergeCell ref="E13:F13"/>
    <mergeCell ref="C14:D14"/>
    <mergeCell ref="E14:F14"/>
    <mergeCell ref="B10:F10"/>
    <mergeCell ref="C11:D11"/>
    <mergeCell ref="E11:F11"/>
    <mergeCell ref="C12:D12"/>
    <mergeCell ref="E12:F12"/>
    <mergeCell ref="C17:D17"/>
    <mergeCell ref="E17:F17"/>
    <mergeCell ref="C18:D18"/>
    <mergeCell ref="E18:F18"/>
    <mergeCell ref="C15:D15"/>
    <mergeCell ref="E15:F15"/>
    <mergeCell ref="C16:D16"/>
    <mergeCell ref="E16:F16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6:D26"/>
    <mergeCell ref="E26:F26"/>
    <mergeCell ref="C28:D28"/>
    <mergeCell ref="E28:F28"/>
    <mergeCell ref="C27:D27"/>
    <mergeCell ref="E27:F27"/>
    <mergeCell ref="C25:D25"/>
    <mergeCell ref="E25:F25"/>
    <mergeCell ref="C39:D39"/>
    <mergeCell ref="E39:F39"/>
    <mergeCell ref="C35:D35"/>
    <mergeCell ref="E35:F35"/>
    <mergeCell ref="C36:D36"/>
    <mergeCell ref="E36:F36"/>
    <mergeCell ref="C37:D37"/>
    <mergeCell ref="E37:F37"/>
    <mergeCell ref="C38:D38"/>
    <mergeCell ref="E38:F38"/>
    <mergeCell ref="C29:D29"/>
    <mergeCell ref="E29:F29"/>
    <mergeCell ref="C30:D30"/>
    <mergeCell ref="E30:F30"/>
    <mergeCell ref="C34:D34"/>
    <mergeCell ref="E34:F34"/>
    <mergeCell ref="C31:D31"/>
    <mergeCell ref="E31:F31"/>
    <mergeCell ref="C32:D32"/>
    <mergeCell ref="E32:F32"/>
    <mergeCell ref="C33:D33"/>
    <mergeCell ref="E33:F33"/>
  </mergeCells>
  <conditionalFormatting sqref="E5">
    <cfRule type="expression" dxfId="88" priority="28">
      <formula>E5=""</formula>
    </cfRule>
  </conditionalFormatting>
  <conditionalFormatting sqref="D5">
    <cfRule type="expression" dxfId="87" priority="51">
      <formula>D5=""</formula>
    </cfRule>
  </conditionalFormatting>
  <conditionalFormatting sqref="C5">
    <cfRule type="expression" dxfId="86" priority="110">
      <formula>C5=""</formula>
    </cfRule>
  </conditionalFormatting>
  <conditionalFormatting sqref="B5">
    <cfRule type="expression" dxfId="85" priority="146">
      <formula>B5=""</formula>
    </cfRule>
  </conditionalFormatting>
  <conditionalFormatting sqref="D7:I8">
    <cfRule type="expression" dxfId="84" priority="163">
      <formula>D7=""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25" zoomScale="85" zoomScaleNormal="85" workbookViewId="0">
      <selection activeCell="C30" sqref="C30:D34"/>
    </sheetView>
  </sheetViews>
  <sheetFormatPr baseColWidth="10" defaultRowHeight="14.4" x14ac:dyDescent="0.3"/>
  <cols>
    <col min="4" max="4" width="52.88671875" customWidth="1"/>
    <col min="5" max="5" width="2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(6VN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55</v>
      </c>
      <c r="C5" s="27" t="s">
        <v>63</v>
      </c>
      <c r="D5" s="27" t="str">
        <f>'Operador PA'!D48</f>
        <v>Archipiélago de Chiloé</v>
      </c>
      <c r="E5" s="27" t="str">
        <f>'Operador PA'!F48</f>
        <v>Inacap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46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51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147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57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148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75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107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149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32" t="s">
        <v>150</v>
      </c>
      <c r="D18" s="132"/>
      <c r="E18" s="109" t="s">
        <v>71</v>
      </c>
      <c r="F18" s="109"/>
    </row>
    <row r="19" spans="2:7" x14ac:dyDescent="0.3">
      <c r="B19" s="35">
        <v>8</v>
      </c>
      <c r="C19" s="132" t="s">
        <v>151</v>
      </c>
      <c r="D19" s="132"/>
      <c r="E19" s="109" t="s">
        <v>71</v>
      </c>
      <c r="F19" s="109"/>
    </row>
    <row r="20" spans="2:7" x14ac:dyDescent="0.3">
      <c r="B20" s="35">
        <v>9</v>
      </c>
      <c r="C20" s="132" t="s">
        <v>152</v>
      </c>
      <c r="D20" s="132"/>
      <c r="E20" s="109" t="s">
        <v>71</v>
      </c>
      <c r="F20" s="109"/>
    </row>
    <row r="21" spans="2:7" x14ac:dyDescent="0.3">
      <c r="B21" s="35">
        <v>10</v>
      </c>
      <c r="C21" s="132" t="s">
        <v>98</v>
      </c>
      <c r="D21" s="132"/>
      <c r="E21" s="109" t="s">
        <v>71</v>
      </c>
      <c r="F21" s="109"/>
    </row>
    <row r="22" spans="2:7" x14ac:dyDescent="0.3">
      <c r="B22" s="35">
        <v>11</v>
      </c>
      <c r="C22" s="132" t="s">
        <v>153</v>
      </c>
      <c r="D22" s="132"/>
      <c r="E22" s="109" t="s">
        <v>71</v>
      </c>
      <c r="F22" s="109"/>
    </row>
    <row r="23" spans="2:7" x14ac:dyDescent="0.3">
      <c r="B23" s="35">
        <v>12</v>
      </c>
      <c r="C23" s="132" t="s">
        <v>73</v>
      </c>
      <c r="D23" s="132"/>
      <c r="E23" s="109" t="s">
        <v>71</v>
      </c>
      <c r="F23" s="109"/>
    </row>
    <row r="24" spans="2:7" x14ac:dyDescent="0.3">
      <c r="B24" s="35">
        <v>13</v>
      </c>
      <c r="C24" s="132" t="s">
        <v>139</v>
      </c>
      <c r="D24" s="132"/>
      <c r="E24" s="109" t="s">
        <v>71</v>
      </c>
      <c r="F24" s="109"/>
    </row>
    <row r="25" spans="2:7" x14ac:dyDescent="0.3">
      <c r="B25" s="35">
        <v>14</v>
      </c>
      <c r="C25" s="132" t="s">
        <v>80</v>
      </c>
      <c r="D25" s="132"/>
      <c r="E25" s="109" t="s">
        <v>71</v>
      </c>
      <c r="F25" s="109"/>
    </row>
    <row r="26" spans="2:7" x14ac:dyDescent="0.3">
      <c r="B26" s="35">
        <v>15</v>
      </c>
      <c r="C26" s="132" t="s">
        <v>154</v>
      </c>
      <c r="D26" s="132"/>
      <c r="E26" s="109" t="s">
        <v>71</v>
      </c>
      <c r="F26" s="109"/>
    </row>
    <row r="27" spans="2:7" x14ac:dyDescent="0.3">
      <c r="B27" s="35">
        <v>16</v>
      </c>
      <c r="C27" s="132" t="s">
        <v>82</v>
      </c>
      <c r="D27" s="132"/>
      <c r="E27" s="109" t="s">
        <v>71</v>
      </c>
      <c r="F27" s="109"/>
    </row>
    <row r="28" spans="2:7" x14ac:dyDescent="0.3">
      <c r="B28" s="35">
        <v>17</v>
      </c>
      <c r="C28" s="113" t="s">
        <v>280</v>
      </c>
      <c r="D28" s="114"/>
      <c r="E28" s="109" t="s">
        <v>71</v>
      </c>
      <c r="F28" s="109"/>
    </row>
    <row r="29" spans="2:7" x14ac:dyDescent="0.3">
      <c r="B29" s="35">
        <v>18</v>
      </c>
      <c r="C29" s="113" t="s">
        <v>281</v>
      </c>
      <c r="D29" s="114"/>
      <c r="E29" s="109" t="s">
        <v>71</v>
      </c>
      <c r="F29" s="109"/>
    </row>
    <row r="30" spans="2:7" x14ac:dyDescent="0.3">
      <c r="B30" s="35">
        <v>19</v>
      </c>
      <c r="C30" s="113" t="s">
        <v>282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82</v>
      </c>
      <c r="D31" s="114"/>
      <c r="E31" s="109" t="s">
        <v>71</v>
      </c>
      <c r="F31" s="109"/>
    </row>
    <row r="32" spans="2:7" x14ac:dyDescent="0.3">
      <c r="B32" s="35">
        <v>21</v>
      </c>
      <c r="C32" s="132" t="s">
        <v>83</v>
      </c>
      <c r="D32" s="132"/>
      <c r="E32" s="109" t="s">
        <v>71</v>
      </c>
      <c r="F32" s="109"/>
    </row>
    <row r="33" spans="2:6" x14ac:dyDescent="0.3">
      <c r="B33" s="35">
        <v>22</v>
      </c>
      <c r="C33" s="132" t="s">
        <v>84</v>
      </c>
      <c r="D33" s="132"/>
      <c r="E33" s="109" t="s">
        <v>71</v>
      </c>
      <c r="F33" s="109"/>
    </row>
    <row r="34" spans="2:6" x14ac:dyDescent="0.3">
      <c r="B34" s="35">
        <v>23</v>
      </c>
      <c r="C34" s="132" t="s">
        <v>85</v>
      </c>
      <c r="D34" s="132"/>
      <c r="E34" s="109" t="s">
        <v>71</v>
      </c>
      <c r="F34" s="109"/>
    </row>
    <row r="35" spans="2:6" x14ac:dyDescent="0.3">
      <c r="B35" s="35">
        <v>24</v>
      </c>
      <c r="C35" s="132" t="s">
        <v>98</v>
      </c>
      <c r="D35" s="132"/>
      <c r="E35" s="109" t="s">
        <v>71</v>
      </c>
      <c r="F35" s="109"/>
    </row>
    <row r="36" spans="2:6" x14ac:dyDescent="0.3">
      <c r="B36" s="35">
        <v>25</v>
      </c>
      <c r="C36" s="132" t="s">
        <v>126</v>
      </c>
      <c r="D36" s="132"/>
      <c r="E36" s="109" t="s">
        <v>71</v>
      </c>
      <c r="F36" s="109"/>
    </row>
    <row r="37" spans="2:6" x14ac:dyDescent="0.3">
      <c r="B37" s="35">
        <v>26</v>
      </c>
      <c r="C37" s="132" t="s">
        <v>89</v>
      </c>
      <c r="D37" s="132"/>
      <c r="E37" s="109" t="s">
        <v>71</v>
      </c>
      <c r="F37" s="109"/>
    </row>
    <row r="38" spans="2:6" x14ac:dyDescent="0.3">
      <c r="B38" s="35">
        <v>27</v>
      </c>
      <c r="C38" s="132" t="s">
        <v>155</v>
      </c>
      <c r="D38" s="132"/>
      <c r="E38" s="109" t="s">
        <v>71</v>
      </c>
      <c r="F38" s="109"/>
    </row>
    <row r="39" spans="2:6" ht="15" customHeight="1" x14ac:dyDescent="0.3">
      <c r="B39" s="35">
        <v>28</v>
      </c>
      <c r="C39" s="132" t="s">
        <v>156</v>
      </c>
      <c r="D39" s="132"/>
      <c r="E39" s="109" t="s">
        <v>71</v>
      </c>
      <c r="F39" s="109"/>
    </row>
    <row r="40" spans="2:6" x14ac:dyDescent="0.3">
      <c r="B40" s="35">
        <v>29</v>
      </c>
      <c r="C40" s="132" t="s">
        <v>157</v>
      </c>
      <c r="D40" s="132"/>
      <c r="E40" s="109" t="s">
        <v>71</v>
      </c>
      <c r="F40" s="109"/>
    </row>
    <row r="41" spans="2:6" x14ac:dyDescent="0.3">
      <c r="B41" s="35">
        <v>30</v>
      </c>
      <c r="C41" s="132" t="s">
        <v>171</v>
      </c>
      <c r="D41" s="132"/>
      <c r="E41" s="109" t="s">
        <v>71</v>
      </c>
      <c r="F41" s="109"/>
    </row>
    <row r="42" spans="2:6" x14ac:dyDescent="0.3">
      <c r="B42" s="35">
        <v>31</v>
      </c>
      <c r="C42" s="132" t="s">
        <v>60</v>
      </c>
      <c r="D42" s="132"/>
      <c r="E42" s="109" t="s">
        <v>71</v>
      </c>
      <c r="F42" s="109"/>
    </row>
    <row r="43" spans="2:6" x14ac:dyDescent="0.3">
      <c r="B43" s="35">
        <v>32</v>
      </c>
      <c r="C43" s="149" t="s">
        <v>172</v>
      </c>
      <c r="D43" s="149"/>
      <c r="E43" s="109" t="s">
        <v>71</v>
      </c>
      <c r="F43" s="109"/>
    </row>
  </sheetData>
  <mergeCells count="72">
    <mergeCell ref="C13:D13"/>
    <mergeCell ref="E13:F13"/>
    <mergeCell ref="C14:D14"/>
    <mergeCell ref="E14:F14"/>
    <mergeCell ref="C15:D15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21:D21"/>
    <mergeCell ref="E21:F21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4:D24"/>
    <mergeCell ref="E24:F24"/>
    <mergeCell ref="C25:D25"/>
    <mergeCell ref="E25:F25"/>
    <mergeCell ref="C22:D22"/>
    <mergeCell ref="E22:F22"/>
    <mergeCell ref="C23:D23"/>
    <mergeCell ref="E23:F23"/>
    <mergeCell ref="E26:F26"/>
    <mergeCell ref="C27:D27"/>
    <mergeCell ref="E27:F27"/>
    <mergeCell ref="C28:D28"/>
    <mergeCell ref="E28:F28"/>
    <mergeCell ref="C26:D26"/>
    <mergeCell ref="E39:F39"/>
    <mergeCell ref="C39:D39"/>
    <mergeCell ref="C35:D35"/>
    <mergeCell ref="E35:F35"/>
    <mergeCell ref="C36:D36"/>
    <mergeCell ref="E36:F36"/>
    <mergeCell ref="C37:D37"/>
    <mergeCell ref="E37:F37"/>
    <mergeCell ref="C38:D38"/>
    <mergeCell ref="E38:F38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40:D40"/>
    <mergeCell ref="C41:D41"/>
    <mergeCell ref="C42:D42"/>
    <mergeCell ref="C43:D43"/>
    <mergeCell ref="E40:F40"/>
    <mergeCell ref="E41:F41"/>
    <mergeCell ref="E42:F42"/>
    <mergeCell ref="E43:F43"/>
  </mergeCells>
  <conditionalFormatting sqref="D7:I8 B5:E5">
    <cfRule type="expression" dxfId="83" priority="164">
      <formula>B5=""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10" zoomScale="80" zoomScaleNormal="80" workbookViewId="0">
      <selection activeCell="L40" sqref="L40"/>
    </sheetView>
  </sheetViews>
  <sheetFormatPr baseColWidth="10" defaultRowHeight="14.4" x14ac:dyDescent="0.3"/>
  <cols>
    <col min="4" max="4" width="34.33203125" customWidth="1"/>
    <col min="5" max="5" width="29.6640625" customWidth="1"/>
    <col min="9" max="9" width="16.109375" customWidth="1"/>
  </cols>
  <sheetData>
    <row r="1" spans="2:11" x14ac:dyDescent="0.3">
      <c r="C1" s="25"/>
      <c r="D1" s="25"/>
      <c r="E1" s="25"/>
      <c r="F1" s="25"/>
      <c r="G1" s="25"/>
      <c r="H1" s="25"/>
      <c r="I1" s="25"/>
    </row>
    <row r="2" spans="2:11" ht="22.2" x14ac:dyDescent="0.3">
      <c r="B2" s="116" t="str">
        <f>"DETALLE DEL SERVICIO ("&amp;B5&amp;" - "&amp;C5&amp;")"</f>
        <v>DETALLE DEL SERVICIO (6VN - REGRESO)</v>
      </c>
      <c r="C2" s="116"/>
      <c r="D2" s="116"/>
      <c r="E2" s="116"/>
      <c r="F2" s="116"/>
      <c r="G2" s="116"/>
      <c r="H2" s="116"/>
      <c r="I2" s="116"/>
    </row>
    <row r="3" spans="2:11" x14ac:dyDescent="0.3">
      <c r="B3" s="25"/>
      <c r="C3" s="25"/>
      <c r="D3" s="25"/>
      <c r="E3" s="25"/>
      <c r="F3" s="25"/>
      <c r="G3" s="25"/>
      <c r="H3" s="25"/>
      <c r="I3" s="25"/>
    </row>
    <row r="4" spans="2:11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11" x14ac:dyDescent="0.3">
      <c r="B5" s="27" t="s">
        <v>55</v>
      </c>
      <c r="C5" s="27" t="s">
        <v>93</v>
      </c>
      <c r="D5" s="27" t="str">
        <f>'Operador PA'!D49</f>
        <v>Inacap</v>
      </c>
      <c r="E5" s="27" t="str">
        <f>'Operador PA'!F49</f>
        <v>Archipiélago de Chiloé</v>
      </c>
      <c r="F5" s="25"/>
      <c r="G5" s="25"/>
    </row>
    <row r="6" spans="2:11" x14ac:dyDescent="0.3">
      <c r="B6" s="28"/>
      <c r="C6" s="25"/>
      <c r="D6" s="25"/>
      <c r="E6" s="25"/>
      <c r="F6" s="25"/>
      <c r="G6" s="25"/>
      <c r="H6" s="25"/>
      <c r="I6" s="25"/>
    </row>
    <row r="7" spans="2:11" x14ac:dyDescent="0.3">
      <c r="B7" s="117" t="s">
        <v>64</v>
      </c>
      <c r="C7" s="117"/>
      <c r="D7" s="124" t="s">
        <v>51</v>
      </c>
      <c r="E7" s="124"/>
      <c r="F7" s="124"/>
      <c r="G7" s="124"/>
      <c r="H7" s="124"/>
      <c r="I7" s="124"/>
    </row>
    <row r="8" spans="2:11" x14ac:dyDescent="0.3">
      <c r="B8" s="117" t="s">
        <v>65</v>
      </c>
      <c r="C8" s="117"/>
      <c r="D8" s="124" t="s">
        <v>46</v>
      </c>
      <c r="E8" s="124"/>
      <c r="F8" s="124"/>
      <c r="G8" s="124"/>
      <c r="H8" s="124"/>
      <c r="I8" s="124"/>
    </row>
    <row r="9" spans="2:11" x14ac:dyDescent="0.3">
      <c r="C9" s="25"/>
      <c r="D9" s="25"/>
      <c r="E9" s="25" t="s">
        <v>173</v>
      </c>
      <c r="F9" s="25"/>
      <c r="G9" s="25"/>
      <c r="H9" s="25"/>
      <c r="I9" s="25"/>
    </row>
    <row r="10" spans="2:11" x14ac:dyDescent="0.3">
      <c r="B10" s="115" t="s">
        <v>174</v>
      </c>
      <c r="C10" s="115"/>
      <c r="D10" s="115"/>
      <c r="E10" s="115"/>
      <c r="F10" s="115"/>
    </row>
    <row r="11" spans="2:11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11" x14ac:dyDescent="0.3">
      <c r="B12" s="34">
        <v>1</v>
      </c>
      <c r="C12" s="148" t="s">
        <v>109</v>
      </c>
      <c r="D12" s="135"/>
      <c r="E12" s="109" t="s">
        <v>71</v>
      </c>
      <c r="F12" s="109"/>
      <c r="G12" s="12"/>
      <c r="J12" s="12"/>
      <c r="K12" s="12"/>
    </row>
    <row r="13" spans="2:11" x14ac:dyDescent="0.3">
      <c r="B13" s="72">
        <v>2</v>
      </c>
      <c r="C13" s="148" t="s">
        <v>60</v>
      </c>
      <c r="D13" s="135"/>
      <c r="E13" s="109" t="s">
        <v>71</v>
      </c>
      <c r="F13" s="109"/>
      <c r="G13" s="31"/>
    </row>
    <row r="14" spans="2:11" x14ac:dyDescent="0.3">
      <c r="B14" s="72">
        <v>3</v>
      </c>
      <c r="C14" s="148" t="s">
        <v>96</v>
      </c>
      <c r="D14" s="135"/>
      <c r="E14" s="109" t="s">
        <v>71</v>
      </c>
      <c r="F14" s="109"/>
      <c r="G14" s="31"/>
    </row>
    <row r="15" spans="2:11" x14ac:dyDescent="0.3">
      <c r="B15" s="72">
        <v>4</v>
      </c>
      <c r="C15" s="148" t="s">
        <v>157</v>
      </c>
      <c r="D15" s="135"/>
      <c r="E15" s="109" t="s">
        <v>71</v>
      </c>
      <c r="F15" s="109"/>
      <c r="G15" s="31"/>
    </row>
    <row r="16" spans="2:11" x14ac:dyDescent="0.3">
      <c r="B16" s="72">
        <v>5</v>
      </c>
      <c r="C16" s="148" t="s">
        <v>156</v>
      </c>
      <c r="D16" s="135"/>
      <c r="E16" s="109" t="s">
        <v>71</v>
      </c>
      <c r="F16" s="109"/>
      <c r="G16" s="31"/>
    </row>
    <row r="17" spans="2:7" x14ac:dyDescent="0.3">
      <c r="B17" s="72">
        <v>6</v>
      </c>
      <c r="C17" s="148" t="s">
        <v>155</v>
      </c>
      <c r="D17" s="135"/>
      <c r="E17" s="109" t="s">
        <v>71</v>
      </c>
      <c r="F17" s="109"/>
      <c r="G17" s="31"/>
    </row>
    <row r="18" spans="2:7" x14ac:dyDescent="0.3">
      <c r="B18" s="72">
        <v>7</v>
      </c>
      <c r="C18" s="148" t="s">
        <v>96</v>
      </c>
      <c r="D18" s="135"/>
      <c r="E18" s="109" t="s">
        <v>71</v>
      </c>
      <c r="F18" s="109"/>
      <c r="G18" s="31"/>
    </row>
    <row r="19" spans="2:7" x14ac:dyDescent="0.3">
      <c r="B19" s="72">
        <v>8</v>
      </c>
      <c r="C19" s="148" t="s">
        <v>124</v>
      </c>
      <c r="D19" s="135"/>
      <c r="E19" s="109" t="s">
        <v>71</v>
      </c>
      <c r="F19" s="109"/>
    </row>
    <row r="20" spans="2:7" x14ac:dyDescent="0.3">
      <c r="B20" s="72">
        <v>9</v>
      </c>
      <c r="C20" s="148" t="s">
        <v>98</v>
      </c>
      <c r="D20" s="135"/>
      <c r="E20" s="109" t="s">
        <v>71</v>
      </c>
      <c r="F20" s="109"/>
    </row>
    <row r="21" spans="2:7" x14ac:dyDescent="0.3">
      <c r="B21" s="72">
        <v>10</v>
      </c>
      <c r="C21" s="148" t="s">
        <v>99</v>
      </c>
      <c r="D21" s="135"/>
      <c r="E21" s="109" t="s">
        <v>71</v>
      </c>
      <c r="F21" s="109"/>
    </row>
    <row r="22" spans="2:7" x14ac:dyDescent="0.3">
      <c r="B22" s="72">
        <v>11</v>
      </c>
      <c r="C22" s="148" t="s">
        <v>73</v>
      </c>
      <c r="D22" s="135"/>
      <c r="E22" s="109" t="s">
        <v>71</v>
      </c>
      <c r="F22" s="109"/>
    </row>
    <row r="23" spans="2:7" x14ac:dyDescent="0.3">
      <c r="B23" s="72">
        <v>12</v>
      </c>
      <c r="C23" s="148" t="s">
        <v>100</v>
      </c>
      <c r="D23" s="135"/>
      <c r="E23" s="109" t="s">
        <v>71</v>
      </c>
      <c r="F23" s="109"/>
    </row>
    <row r="24" spans="2:7" x14ac:dyDescent="0.3">
      <c r="B24" s="72">
        <v>13</v>
      </c>
      <c r="C24" s="148" t="s">
        <v>101</v>
      </c>
      <c r="D24" s="135"/>
      <c r="E24" s="109" t="s">
        <v>71</v>
      </c>
      <c r="F24" s="109"/>
    </row>
    <row r="25" spans="2:7" x14ac:dyDescent="0.3">
      <c r="B25" s="72">
        <v>14</v>
      </c>
      <c r="C25" s="148" t="s">
        <v>102</v>
      </c>
      <c r="D25" s="135"/>
      <c r="E25" s="109" t="s">
        <v>71</v>
      </c>
      <c r="F25" s="109"/>
    </row>
    <row r="26" spans="2:7" x14ac:dyDescent="0.3">
      <c r="B26" s="72">
        <v>15</v>
      </c>
      <c r="C26" s="148" t="s">
        <v>103</v>
      </c>
      <c r="D26" s="135"/>
      <c r="E26" s="109" t="s">
        <v>71</v>
      </c>
      <c r="F26" s="109"/>
    </row>
    <row r="27" spans="2:7" x14ac:dyDescent="0.3">
      <c r="B27" s="72">
        <v>16</v>
      </c>
      <c r="C27" s="148" t="s">
        <v>105</v>
      </c>
      <c r="D27" s="135"/>
      <c r="E27" s="109" t="s">
        <v>71</v>
      </c>
      <c r="F27" s="109"/>
    </row>
    <row r="28" spans="2:7" x14ac:dyDescent="0.3">
      <c r="B28" s="72">
        <v>17</v>
      </c>
      <c r="C28" s="148" t="s">
        <v>138</v>
      </c>
      <c r="D28" s="135"/>
      <c r="E28" s="109" t="s">
        <v>71</v>
      </c>
      <c r="F28" s="109"/>
    </row>
    <row r="29" spans="2:7" x14ac:dyDescent="0.3">
      <c r="B29" s="72">
        <v>18</v>
      </c>
      <c r="C29" s="148" t="s">
        <v>159</v>
      </c>
      <c r="D29" s="135"/>
      <c r="E29" s="109" t="s">
        <v>71</v>
      </c>
      <c r="F29" s="109"/>
    </row>
    <row r="30" spans="2:7" x14ac:dyDescent="0.3">
      <c r="B30" s="72">
        <v>19</v>
      </c>
      <c r="C30" s="148" t="s">
        <v>151</v>
      </c>
      <c r="D30" s="135"/>
      <c r="E30" s="109" t="s">
        <v>71</v>
      </c>
      <c r="F30" s="109"/>
    </row>
    <row r="31" spans="2:7" x14ac:dyDescent="0.3">
      <c r="B31" s="72">
        <v>20</v>
      </c>
      <c r="C31" s="148" t="s">
        <v>150</v>
      </c>
      <c r="D31" s="135"/>
      <c r="E31" s="109" t="s">
        <v>71</v>
      </c>
      <c r="F31" s="109"/>
    </row>
    <row r="32" spans="2:7" x14ac:dyDescent="0.3">
      <c r="B32" s="72">
        <v>21</v>
      </c>
      <c r="C32" s="148" t="s">
        <v>149</v>
      </c>
      <c r="D32" s="135"/>
      <c r="E32" s="109" t="s">
        <v>71</v>
      </c>
      <c r="F32" s="109"/>
    </row>
    <row r="33" spans="2:6" x14ac:dyDescent="0.3">
      <c r="B33" s="72">
        <v>22</v>
      </c>
      <c r="C33" s="148" t="s">
        <v>107</v>
      </c>
      <c r="D33" s="135"/>
      <c r="E33" s="109" t="s">
        <v>71</v>
      </c>
      <c r="F33" s="109"/>
    </row>
    <row r="34" spans="2:6" x14ac:dyDescent="0.3">
      <c r="B34" s="72">
        <v>23</v>
      </c>
      <c r="C34" s="148" t="s">
        <v>75</v>
      </c>
      <c r="D34" s="135"/>
      <c r="E34" s="109" t="s">
        <v>71</v>
      </c>
      <c r="F34" s="109"/>
    </row>
    <row r="35" spans="2:6" x14ac:dyDescent="0.3">
      <c r="B35" s="72">
        <v>24</v>
      </c>
      <c r="C35" s="148" t="s">
        <v>148</v>
      </c>
      <c r="D35" s="135"/>
      <c r="E35" s="109" t="s">
        <v>71</v>
      </c>
      <c r="F35" s="109"/>
    </row>
    <row r="36" spans="2:6" x14ac:dyDescent="0.3">
      <c r="B36" s="72">
        <v>25</v>
      </c>
      <c r="C36" s="148" t="s">
        <v>57</v>
      </c>
      <c r="D36" s="135"/>
      <c r="E36" s="109" t="s">
        <v>71</v>
      </c>
      <c r="F36" s="109"/>
    </row>
    <row r="37" spans="2:6" x14ac:dyDescent="0.3">
      <c r="B37" s="72">
        <v>26</v>
      </c>
      <c r="C37" s="148" t="s">
        <v>147</v>
      </c>
      <c r="D37" s="135"/>
      <c r="E37" s="109" t="s">
        <v>71</v>
      </c>
      <c r="F37" s="109"/>
    </row>
  </sheetData>
  <mergeCells count="60">
    <mergeCell ref="B10:F10"/>
    <mergeCell ref="C11:D11"/>
    <mergeCell ref="E11:F11"/>
    <mergeCell ref="E12:F12"/>
    <mergeCell ref="C20:D20"/>
    <mergeCell ref="E20:F20"/>
    <mergeCell ref="C13:D13"/>
    <mergeCell ref="C12:D12"/>
    <mergeCell ref="E17:F17"/>
    <mergeCell ref="C18:D18"/>
    <mergeCell ref="E18:F18"/>
    <mergeCell ref="C16:D16"/>
    <mergeCell ref="E16:F16"/>
    <mergeCell ref="E13:F13"/>
    <mergeCell ref="C14:D14"/>
    <mergeCell ref="E14:F14"/>
    <mergeCell ref="B2:I2"/>
    <mergeCell ref="B7:C7"/>
    <mergeCell ref="D7:I7"/>
    <mergeCell ref="B8:C8"/>
    <mergeCell ref="D8:I8"/>
    <mergeCell ref="C15:D15"/>
    <mergeCell ref="E15:F15"/>
    <mergeCell ref="C19:D19"/>
    <mergeCell ref="E19:F19"/>
    <mergeCell ref="C17:D17"/>
    <mergeCell ref="C21:D21"/>
    <mergeCell ref="E21:F21"/>
    <mergeCell ref="C25:D25"/>
    <mergeCell ref="E25:F25"/>
    <mergeCell ref="C22:D22"/>
    <mergeCell ref="E22:F22"/>
    <mergeCell ref="C23:D23"/>
    <mergeCell ref="E23:F23"/>
    <mergeCell ref="C24:D24"/>
    <mergeCell ref="E24:F24"/>
    <mergeCell ref="C26:D26"/>
    <mergeCell ref="C36:D36"/>
    <mergeCell ref="E36:F36"/>
    <mergeCell ref="E35:F35"/>
    <mergeCell ref="C32:D32"/>
    <mergeCell ref="E32:F32"/>
    <mergeCell ref="C33:D33"/>
    <mergeCell ref="C27:D27"/>
    <mergeCell ref="E27:F27"/>
    <mergeCell ref="E26:F26"/>
    <mergeCell ref="C37:D37"/>
    <mergeCell ref="E37:F37"/>
    <mergeCell ref="C28:D28"/>
    <mergeCell ref="E28:F28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5:D35"/>
  </mergeCells>
  <conditionalFormatting sqref="D7:I8 B5:E5">
    <cfRule type="expression" dxfId="82" priority="158">
      <formula>B5=""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opLeftCell="A28" zoomScale="80" zoomScaleNormal="80" workbookViewId="0">
      <selection activeCell="C30" sqref="C30:D34"/>
    </sheetView>
  </sheetViews>
  <sheetFormatPr baseColWidth="10" defaultRowHeight="14.4" x14ac:dyDescent="0.3"/>
  <cols>
    <col min="4" max="4" width="55.109375" customWidth="1"/>
    <col min="5" max="5" width="25" bestFit="1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(6VVN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58</v>
      </c>
      <c r="C5" s="27" t="s">
        <v>63</v>
      </c>
      <c r="D5" s="27" t="str">
        <f>'Operador PA'!D52</f>
        <v>Archipiélago de Chiloé</v>
      </c>
      <c r="E5" s="27" t="str">
        <f>'Operador PA'!F52</f>
        <v>Inacap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46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47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147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57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148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75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107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2" t="s">
        <v>149</v>
      </c>
      <c r="D17" s="132"/>
      <c r="E17" s="109" t="s">
        <v>71</v>
      </c>
      <c r="F17" s="109"/>
      <c r="G17" s="31"/>
    </row>
    <row r="18" spans="2:7" x14ac:dyDescent="0.3">
      <c r="B18" s="35">
        <v>7</v>
      </c>
      <c r="C18" s="132" t="s">
        <v>150</v>
      </c>
      <c r="D18" s="132"/>
      <c r="E18" s="109" t="s">
        <v>71</v>
      </c>
      <c r="F18" s="109"/>
    </row>
    <row r="19" spans="2:7" x14ac:dyDescent="0.3">
      <c r="B19" s="35">
        <v>8</v>
      </c>
      <c r="C19" s="132" t="s">
        <v>151</v>
      </c>
      <c r="D19" s="132"/>
      <c r="E19" s="109" t="s">
        <v>71</v>
      </c>
      <c r="F19" s="109"/>
    </row>
    <row r="20" spans="2:7" x14ac:dyDescent="0.3">
      <c r="B20" s="35">
        <v>9</v>
      </c>
      <c r="C20" s="132" t="s">
        <v>161</v>
      </c>
      <c r="D20" s="132"/>
      <c r="E20" s="109" t="s">
        <v>71</v>
      </c>
      <c r="F20" s="109"/>
    </row>
    <row r="21" spans="2:7" x14ac:dyDescent="0.3">
      <c r="B21" s="35">
        <v>10</v>
      </c>
      <c r="C21" s="132" t="s">
        <v>73</v>
      </c>
      <c r="D21" s="132"/>
      <c r="E21" s="109" t="s">
        <v>71</v>
      </c>
      <c r="F21" s="109"/>
    </row>
    <row r="22" spans="2:7" x14ac:dyDescent="0.3">
      <c r="B22" s="35">
        <v>11</v>
      </c>
      <c r="C22" s="132" t="s">
        <v>162</v>
      </c>
      <c r="D22" s="132"/>
      <c r="E22" s="109" t="s">
        <v>71</v>
      </c>
      <c r="F22" s="109"/>
    </row>
    <row r="23" spans="2:7" x14ac:dyDescent="0.3">
      <c r="B23" s="35">
        <v>12</v>
      </c>
      <c r="C23" s="132" t="s">
        <v>163</v>
      </c>
      <c r="D23" s="132"/>
      <c r="E23" s="109" t="s">
        <v>71</v>
      </c>
      <c r="F23" s="109"/>
    </row>
    <row r="24" spans="2:7" x14ac:dyDescent="0.3">
      <c r="B24" s="35">
        <v>13</v>
      </c>
      <c r="C24" s="132" t="s">
        <v>164</v>
      </c>
      <c r="D24" s="132"/>
      <c r="E24" s="109" t="s">
        <v>71</v>
      </c>
      <c r="F24" s="109"/>
    </row>
    <row r="25" spans="2:7" x14ac:dyDescent="0.3">
      <c r="B25" s="35">
        <v>14</v>
      </c>
      <c r="C25" s="132" t="s">
        <v>125</v>
      </c>
      <c r="D25" s="132"/>
      <c r="E25" s="173" t="s">
        <v>71</v>
      </c>
      <c r="F25" s="109"/>
    </row>
    <row r="26" spans="2:7" x14ac:dyDescent="0.3">
      <c r="B26" s="35">
        <v>15</v>
      </c>
      <c r="C26" s="132" t="s">
        <v>139</v>
      </c>
      <c r="D26" s="132"/>
      <c r="E26" s="109" t="s">
        <v>71</v>
      </c>
      <c r="F26" s="109"/>
    </row>
    <row r="27" spans="2:7" x14ac:dyDescent="0.3">
      <c r="B27" s="35">
        <v>16</v>
      </c>
      <c r="C27" s="132" t="s">
        <v>80</v>
      </c>
      <c r="D27" s="132"/>
      <c r="E27" s="109" t="s">
        <v>71</v>
      </c>
      <c r="F27" s="109"/>
    </row>
    <row r="28" spans="2:7" x14ac:dyDescent="0.3">
      <c r="B28" s="35">
        <v>17</v>
      </c>
      <c r="C28" s="132" t="s">
        <v>154</v>
      </c>
      <c r="D28" s="132"/>
      <c r="E28" s="109" t="s">
        <v>71</v>
      </c>
      <c r="F28" s="109"/>
    </row>
    <row r="29" spans="2:7" x14ac:dyDescent="0.3">
      <c r="B29" s="35">
        <v>18</v>
      </c>
      <c r="C29" s="132" t="s">
        <v>82</v>
      </c>
      <c r="D29" s="132"/>
      <c r="E29" s="109" t="s">
        <v>71</v>
      </c>
      <c r="F29" s="109"/>
    </row>
    <row r="30" spans="2:7" x14ac:dyDescent="0.3">
      <c r="B30" s="35">
        <v>19</v>
      </c>
      <c r="C30" s="113" t="s">
        <v>280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281</v>
      </c>
      <c r="D31" s="114"/>
      <c r="E31" s="109" t="s">
        <v>71</v>
      </c>
      <c r="F31" s="109"/>
    </row>
    <row r="32" spans="2:7" x14ac:dyDescent="0.3">
      <c r="B32" s="35">
        <v>21</v>
      </c>
      <c r="C32" s="113" t="s">
        <v>282</v>
      </c>
      <c r="D32" s="114"/>
      <c r="E32" s="109" t="s">
        <v>71</v>
      </c>
      <c r="F32" s="109"/>
    </row>
    <row r="33" spans="2:6" x14ac:dyDescent="0.3">
      <c r="B33" s="35">
        <v>22</v>
      </c>
      <c r="C33" s="113" t="s">
        <v>82</v>
      </c>
      <c r="D33" s="114"/>
      <c r="E33" s="109" t="s">
        <v>71</v>
      </c>
      <c r="F33" s="109"/>
    </row>
    <row r="34" spans="2:6" x14ac:dyDescent="0.3">
      <c r="B34" s="35">
        <v>23</v>
      </c>
      <c r="C34" s="132" t="s">
        <v>83</v>
      </c>
      <c r="D34" s="132"/>
      <c r="E34" s="109" t="s">
        <v>71</v>
      </c>
      <c r="F34" s="109"/>
    </row>
    <row r="35" spans="2:6" x14ac:dyDescent="0.3">
      <c r="B35" s="35">
        <v>24</v>
      </c>
      <c r="C35" s="132" t="s">
        <v>165</v>
      </c>
      <c r="D35" s="132"/>
      <c r="E35" s="109" t="s">
        <v>71</v>
      </c>
      <c r="F35" s="109"/>
    </row>
    <row r="36" spans="2:6" x14ac:dyDescent="0.3">
      <c r="B36" s="35">
        <v>25</v>
      </c>
      <c r="C36" s="132" t="s">
        <v>85</v>
      </c>
      <c r="D36" s="132"/>
      <c r="E36" s="109" t="s">
        <v>71</v>
      </c>
      <c r="F36" s="109"/>
    </row>
    <row r="37" spans="2:6" x14ac:dyDescent="0.3">
      <c r="B37" s="35">
        <v>26</v>
      </c>
      <c r="C37" s="132" t="s">
        <v>98</v>
      </c>
      <c r="D37" s="132"/>
      <c r="E37" s="109" t="s">
        <v>71</v>
      </c>
      <c r="F37" s="109"/>
    </row>
    <row r="38" spans="2:6" x14ac:dyDescent="0.3">
      <c r="B38" s="35">
        <v>27</v>
      </c>
      <c r="C38" s="132" t="s">
        <v>126</v>
      </c>
      <c r="D38" s="132"/>
      <c r="E38" s="109" t="s">
        <v>71</v>
      </c>
      <c r="F38" s="109"/>
    </row>
    <row r="39" spans="2:6" x14ac:dyDescent="0.3">
      <c r="B39" s="35">
        <v>28</v>
      </c>
      <c r="C39" s="132" t="s">
        <v>166</v>
      </c>
      <c r="D39" s="132"/>
      <c r="E39" s="109" t="s">
        <v>71</v>
      </c>
      <c r="F39" s="109"/>
    </row>
    <row r="40" spans="2:6" x14ac:dyDescent="0.3">
      <c r="B40" s="35">
        <v>29</v>
      </c>
      <c r="C40" s="132" t="s">
        <v>155</v>
      </c>
      <c r="D40" s="132"/>
      <c r="E40" s="109" t="s">
        <v>71</v>
      </c>
      <c r="F40" s="109"/>
    </row>
    <row r="41" spans="2:6" x14ac:dyDescent="0.3">
      <c r="B41" s="35">
        <v>30</v>
      </c>
      <c r="C41" s="132" t="s">
        <v>156</v>
      </c>
      <c r="D41" s="132"/>
      <c r="E41" s="109" t="s">
        <v>71</v>
      </c>
      <c r="F41" s="109"/>
    </row>
    <row r="42" spans="2:6" x14ac:dyDescent="0.3">
      <c r="B42" s="35">
        <v>31</v>
      </c>
      <c r="C42" s="132" t="s">
        <v>157</v>
      </c>
      <c r="D42" s="132"/>
      <c r="E42" s="109" t="s">
        <v>71</v>
      </c>
      <c r="F42" s="109"/>
    </row>
    <row r="43" spans="2:6" x14ac:dyDescent="0.3">
      <c r="B43" s="35">
        <v>32</v>
      </c>
      <c r="C43" s="132" t="s">
        <v>167</v>
      </c>
      <c r="D43" s="132"/>
      <c r="E43" s="109" t="s">
        <v>71</v>
      </c>
      <c r="F43" s="109"/>
    </row>
    <row r="44" spans="2:6" x14ac:dyDescent="0.3">
      <c r="B44" s="35">
        <v>33</v>
      </c>
      <c r="C44" s="132" t="s">
        <v>60</v>
      </c>
      <c r="D44" s="132"/>
      <c r="E44" s="109" t="s">
        <v>71</v>
      </c>
      <c r="F44" s="109"/>
    </row>
    <row r="45" spans="2:6" x14ac:dyDescent="0.3">
      <c r="B45" s="35">
        <v>34</v>
      </c>
      <c r="C45" s="132" t="s">
        <v>175</v>
      </c>
      <c r="D45" s="132"/>
      <c r="E45" s="109" t="s">
        <v>71</v>
      </c>
      <c r="F45" s="109"/>
    </row>
  </sheetData>
  <mergeCells count="76">
    <mergeCell ref="C36:D36"/>
    <mergeCell ref="E36:F36"/>
    <mergeCell ref="C37:D37"/>
    <mergeCell ref="E37:F37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7:C7"/>
    <mergeCell ref="D7:I7"/>
    <mergeCell ref="B2:I2"/>
    <mergeCell ref="C11:D11"/>
    <mergeCell ref="E11:F11"/>
    <mergeCell ref="B8:C8"/>
    <mergeCell ref="D8:I8"/>
    <mergeCell ref="B10:F10"/>
    <mergeCell ref="C42:D42"/>
    <mergeCell ref="C43:D43"/>
    <mergeCell ref="C44:D44"/>
    <mergeCell ref="C45:D45"/>
    <mergeCell ref="E42:F42"/>
    <mergeCell ref="E43:F43"/>
    <mergeCell ref="E44:F44"/>
    <mergeCell ref="E45:F45"/>
  </mergeCells>
  <conditionalFormatting sqref="E5">
    <cfRule type="expression" dxfId="81" priority="32">
      <formula>E5=""</formula>
    </cfRule>
  </conditionalFormatting>
  <conditionalFormatting sqref="D5">
    <cfRule type="expression" dxfId="80" priority="71">
      <formula>D5=""</formula>
    </cfRule>
  </conditionalFormatting>
  <conditionalFormatting sqref="C5">
    <cfRule type="expression" dxfId="79" priority="121">
      <formula>C5=""</formula>
    </cfRule>
  </conditionalFormatting>
  <conditionalFormatting sqref="B5">
    <cfRule type="expression" dxfId="78" priority="140">
      <formula>B5=""</formula>
    </cfRule>
  </conditionalFormatting>
  <conditionalFormatting sqref="D7:I8">
    <cfRule type="expression" dxfId="77" priority="160">
      <formula>D7=""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opLeftCell="A4" zoomScale="80" zoomScaleNormal="80" workbookViewId="0">
      <selection activeCell="M40" sqref="M40"/>
    </sheetView>
  </sheetViews>
  <sheetFormatPr baseColWidth="10" defaultRowHeight="14.4" x14ac:dyDescent="0.3"/>
  <cols>
    <col min="4" max="4" width="34.33203125" customWidth="1"/>
    <col min="5" max="5" width="27.88671875" bestFit="1" customWidth="1"/>
    <col min="9" max="9" width="12.332031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(6VVN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58</v>
      </c>
      <c r="C5" s="27" t="s">
        <v>93</v>
      </c>
      <c r="D5" s="27" t="str">
        <f>'Operador PA'!D53</f>
        <v>Inacap</v>
      </c>
      <c r="E5" s="27" t="str">
        <f>'Operador PA'!F53</f>
        <v>Archipiélago de Chiloé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47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46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158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48" t="s">
        <v>176</v>
      </c>
      <c r="D12" s="135"/>
      <c r="E12" s="109" t="s">
        <v>71</v>
      </c>
      <c r="F12" s="109"/>
      <c r="G12" s="31"/>
    </row>
    <row r="13" spans="2:9" x14ac:dyDescent="0.3">
      <c r="B13" s="35">
        <v>2</v>
      </c>
      <c r="C13" s="148" t="s">
        <v>177</v>
      </c>
      <c r="D13" s="135"/>
      <c r="E13" s="109" t="s">
        <v>71</v>
      </c>
      <c r="F13" s="109"/>
      <c r="G13" s="31"/>
    </row>
    <row r="14" spans="2:9" x14ac:dyDescent="0.3">
      <c r="B14" s="35">
        <v>3</v>
      </c>
      <c r="C14" s="148" t="s">
        <v>96</v>
      </c>
      <c r="D14" s="135"/>
      <c r="E14" s="109" t="s">
        <v>71</v>
      </c>
      <c r="F14" s="109"/>
      <c r="G14" s="31"/>
    </row>
    <row r="15" spans="2:9" x14ac:dyDescent="0.3">
      <c r="B15" s="35">
        <v>4</v>
      </c>
      <c r="C15" s="148" t="s">
        <v>157</v>
      </c>
      <c r="D15" s="135"/>
      <c r="E15" s="109" t="s">
        <v>71</v>
      </c>
      <c r="F15" s="109"/>
      <c r="G15" s="31"/>
    </row>
    <row r="16" spans="2:9" x14ac:dyDescent="0.3">
      <c r="B16" s="35">
        <v>5</v>
      </c>
      <c r="C16" s="148" t="s">
        <v>156</v>
      </c>
      <c r="D16" s="135"/>
      <c r="E16" s="109" t="s">
        <v>71</v>
      </c>
      <c r="F16" s="109"/>
      <c r="G16" s="31"/>
    </row>
    <row r="17" spans="2:7" x14ac:dyDescent="0.3">
      <c r="B17" s="35">
        <v>6</v>
      </c>
      <c r="C17" s="148" t="s">
        <v>155</v>
      </c>
      <c r="D17" s="135"/>
      <c r="E17" s="109" t="s">
        <v>71</v>
      </c>
      <c r="F17" s="109"/>
      <c r="G17" s="31"/>
    </row>
    <row r="18" spans="2:7" x14ac:dyDescent="0.3">
      <c r="B18" s="35">
        <v>7</v>
      </c>
      <c r="C18" s="148" t="s">
        <v>96</v>
      </c>
      <c r="D18" s="135"/>
      <c r="E18" s="109" t="s">
        <v>71</v>
      </c>
      <c r="F18" s="109"/>
    </row>
    <row r="19" spans="2:7" x14ac:dyDescent="0.3">
      <c r="B19" s="35">
        <v>8</v>
      </c>
      <c r="C19" s="148" t="s">
        <v>124</v>
      </c>
      <c r="D19" s="135"/>
      <c r="E19" s="109" t="s">
        <v>71</v>
      </c>
      <c r="F19" s="109"/>
    </row>
    <row r="20" spans="2:7" x14ac:dyDescent="0.3">
      <c r="B20" s="35">
        <v>9</v>
      </c>
      <c r="C20" s="148" t="s">
        <v>98</v>
      </c>
      <c r="D20" s="135"/>
      <c r="E20" s="109" t="s">
        <v>71</v>
      </c>
      <c r="F20" s="109"/>
    </row>
    <row r="21" spans="2:7" x14ac:dyDescent="0.3">
      <c r="B21" s="35">
        <v>10</v>
      </c>
      <c r="C21" s="148" t="s">
        <v>99</v>
      </c>
      <c r="D21" s="135"/>
      <c r="E21" s="109" t="s">
        <v>71</v>
      </c>
      <c r="F21" s="109"/>
    </row>
    <row r="22" spans="2:7" x14ac:dyDescent="0.3">
      <c r="B22" s="35">
        <v>11</v>
      </c>
      <c r="C22" s="148" t="s">
        <v>73</v>
      </c>
      <c r="D22" s="135"/>
      <c r="E22" s="109" t="s">
        <v>71</v>
      </c>
      <c r="F22" s="109"/>
    </row>
    <row r="23" spans="2:7" x14ac:dyDescent="0.3">
      <c r="B23" s="35">
        <v>12</v>
      </c>
      <c r="C23" s="148" t="s">
        <v>100</v>
      </c>
      <c r="D23" s="135"/>
      <c r="E23" s="109" t="s">
        <v>71</v>
      </c>
      <c r="F23" s="109"/>
    </row>
    <row r="24" spans="2:7" x14ac:dyDescent="0.3">
      <c r="B24" s="35">
        <v>13</v>
      </c>
      <c r="C24" s="148" t="s">
        <v>101</v>
      </c>
      <c r="D24" s="135"/>
      <c r="E24" s="109" t="s">
        <v>71</v>
      </c>
      <c r="F24" s="109"/>
    </row>
    <row r="25" spans="2:7" x14ac:dyDescent="0.3">
      <c r="B25" s="35">
        <v>14</v>
      </c>
      <c r="C25" s="148" t="s">
        <v>102</v>
      </c>
      <c r="D25" s="135"/>
      <c r="E25" s="109" t="s">
        <v>71</v>
      </c>
      <c r="F25" s="109"/>
    </row>
    <row r="26" spans="2:7" x14ac:dyDescent="0.3">
      <c r="B26" s="35">
        <v>15</v>
      </c>
      <c r="C26" s="148" t="s">
        <v>103</v>
      </c>
      <c r="D26" s="135"/>
      <c r="E26" s="109" t="s">
        <v>71</v>
      </c>
      <c r="F26" s="109"/>
    </row>
    <row r="27" spans="2:7" x14ac:dyDescent="0.3">
      <c r="B27" s="35">
        <v>16</v>
      </c>
      <c r="C27" s="148" t="s">
        <v>105</v>
      </c>
      <c r="D27" s="135"/>
      <c r="E27" s="109" t="s">
        <v>71</v>
      </c>
      <c r="F27" s="109"/>
    </row>
    <row r="28" spans="2:7" x14ac:dyDescent="0.3">
      <c r="B28" s="35">
        <v>17</v>
      </c>
      <c r="C28" s="148" t="s">
        <v>125</v>
      </c>
      <c r="D28" s="135"/>
      <c r="E28" s="109" t="s">
        <v>71</v>
      </c>
      <c r="F28" s="109"/>
    </row>
    <row r="29" spans="2:7" x14ac:dyDescent="0.3">
      <c r="B29" s="35">
        <v>18</v>
      </c>
      <c r="C29" s="148" t="s">
        <v>162</v>
      </c>
      <c r="D29" s="135"/>
      <c r="E29" s="109" t="s">
        <v>71</v>
      </c>
      <c r="F29" s="109"/>
    </row>
    <row r="30" spans="2:7" x14ac:dyDescent="0.3">
      <c r="B30" s="35">
        <v>19</v>
      </c>
      <c r="C30" s="148" t="s">
        <v>73</v>
      </c>
      <c r="D30" s="135"/>
      <c r="E30" s="173" t="s">
        <v>71</v>
      </c>
      <c r="F30" s="109"/>
    </row>
    <row r="31" spans="2:7" x14ac:dyDescent="0.3">
      <c r="B31" s="35">
        <v>20</v>
      </c>
      <c r="C31" s="148" t="s">
        <v>161</v>
      </c>
      <c r="D31" s="135"/>
      <c r="E31" s="109" t="s">
        <v>71</v>
      </c>
      <c r="F31" s="109"/>
    </row>
    <row r="32" spans="2:7" x14ac:dyDescent="0.3">
      <c r="B32" s="35">
        <v>21</v>
      </c>
      <c r="C32" s="148" t="s">
        <v>168</v>
      </c>
      <c r="D32" s="135"/>
      <c r="E32" s="109" t="s">
        <v>71</v>
      </c>
      <c r="F32" s="109"/>
    </row>
    <row r="33" spans="2:6" x14ac:dyDescent="0.3">
      <c r="B33" s="35">
        <v>22</v>
      </c>
      <c r="C33" s="148" t="s">
        <v>169</v>
      </c>
      <c r="D33" s="135"/>
      <c r="E33" s="109" t="s">
        <v>71</v>
      </c>
      <c r="F33" s="109"/>
    </row>
    <row r="34" spans="2:6" x14ac:dyDescent="0.3">
      <c r="B34" s="35">
        <v>23</v>
      </c>
      <c r="C34" s="148" t="s">
        <v>170</v>
      </c>
      <c r="D34" s="135"/>
      <c r="E34" s="109" t="s">
        <v>71</v>
      </c>
      <c r="F34" s="109"/>
    </row>
    <row r="35" spans="2:6" x14ac:dyDescent="0.3">
      <c r="B35" s="35">
        <v>24</v>
      </c>
      <c r="C35" s="148" t="s">
        <v>107</v>
      </c>
      <c r="D35" s="135"/>
      <c r="E35" s="109" t="s">
        <v>71</v>
      </c>
      <c r="F35" s="109"/>
    </row>
    <row r="36" spans="2:6" x14ac:dyDescent="0.3">
      <c r="B36" s="35">
        <v>25</v>
      </c>
      <c r="C36" s="148" t="s">
        <v>75</v>
      </c>
      <c r="D36" s="135"/>
      <c r="E36" s="109" t="s">
        <v>71</v>
      </c>
      <c r="F36" s="109"/>
    </row>
    <row r="37" spans="2:6" x14ac:dyDescent="0.3">
      <c r="B37" s="35">
        <v>26</v>
      </c>
      <c r="C37" s="148" t="s">
        <v>148</v>
      </c>
      <c r="D37" s="135"/>
      <c r="E37" s="109" t="s">
        <v>71</v>
      </c>
      <c r="F37" s="109"/>
    </row>
    <row r="38" spans="2:6" x14ac:dyDescent="0.3">
      <c r="B38" s="35">
        <v>27</v>
      </c>
      <c r="C38" s="148" t="s">
        <v>57</v>
      </c>
      <c r="D38" s="135"/>
      <c r="E38" s="109" t="s">
        <v>71</v>
      </c>
      <c r="F38" s="109"/>
    </row>
    <row r="39" spans="2:6" x14ac:dyDescent="0.3">
      <c r="B39" s="35">
        <v>28</v>
      </c>
      <c r="C39" s="148" t="s">
        <v>178</v>
      </c>
      <c r="D39" s="135"/>
      <c r="E39" s="109" t="s">
        <v>71</v>
      </c>
      <c r="F39" s="109"/>
    </row>
    <row r="42" spans="2:6" x14ac:dyDescent="0.3">
      <c r="B42" s="36"/>
      <c r="C42" s="147"/>
      <c r="D42" s="147"/>
      <c r="E42" s="170"/>
      <c r="F42" s="170"/>
    </row>
    <row r="43" spans="2:6" x14ac:dyDescent="0.3">
      <c r="B43" s="36"/>
      <c r="C43" s="147"/>
      <c r="D43" s="147"/>
      <c r="E43" s="170"/>
      <c r="F43" s="170"/>
    </row>
  </sheetData>
  <mergeCells count="68">
    <mergeCell ref="C42:D42"/>
    <mergeCell ref="E42:F42"/>
    <mergeCell ref="C43:D43"/>
    <mergeCell ref="E43:F43"/>
    <mergeCell ref="C39:D39"/>
    <mergeCell ref="E39:F39"/>
    <mergeCell ref="C34:D34"/>
    <mergeCell ref="E34:F34"/>
    <mergeCell ref="C38:D38"/>
    <mergeCell ref="E38:F38"/>
    <mergeCell ref="B2:I2"/>
    <mergeCell ref="B8:C8"/>
    <mergeCell ref="D8:I8"/>
    <mergeCell ref="B10:F10"/>
    <mergeCell ref="C35:D35"/>
    <mergeCell ref="E35:F35"/>
    <mergeCell ref="C36:D36"/>
    <mergeCell ref="E36:F36"/>
    <mergeCell ref="C37:D37"/>
    <mergeCell ref="E37:F37"/>
    <mergeCell ref="C32:D32"/>
    <mergeCell ref="C31:D31"/>
    <mergeCell ref="E31:F31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7:D27"/>
    <mergeCell ref="E27:F27"/>
    <mergeCell ref="C26:D26"/>
    <mergeCell ref="E26:F26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7:C7"/>
    <mergeCell ref="D7:I7"/>
    <mergeCell ref="C11:D11"/>
    <mergeCell ref="E11:F11"/>
    <mergeCell ref="C12:D12"/>
    <mergeCell ref="E12:F12"/>
  </mergeCells>
  <conditionalFormatting sqref="E5">
    <cfRule type="expression" dxfId="76" priority="27">
      <formula>E5=""</formula>
    </cfRule>
  </conditionalFormatting>
  <conditionalFormatting sqref="D5">
    <cfRule type="expression" dxfId="75" priority="58">
      <formula>D5=""</formula>
    </cfRule>
  </conditionalFormatting>
  <conditionalFormatting sqref="C5">
    <cfRule type="expression" dxfId="74" priority="123">
      <formula>C5=""</formula>
    </cfRule>
  </conditionalFormatting>
  <conditionalFormatting sqref="B5">
    <cfRule type="expression" dxfId="73" priority="145">
      <formula>B5=""</formula>
    </cfRule>
  </conditionalFormatting>
  <conditionalFormatting sqref="D7:I8">
    <cfRule type="expression" dxfId="72" priority="171">
      <formula>D7=""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2" zoomScale="85" zoomScaleNormal="85" workbookViewId="0">
      <selection activeCell="C28" sqref="C28:D32"/>
    </sheetView>
  </sheetViews>
  <sheetFormatPr baseColWidth="10" defaultRowHeight="14.4" x14ac:dyDescent="0.3"/>
  <cols>
    <col min="4" max="4" width="34.33203125" customWidth="1"/>
    <col min="5" max="5" width="20.88671875" customWidth="1"/>
    <col min="9" max="9" width="16.441406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(8 -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8</v>
      </c>
      <c r="C5" s="27" t="s">
        <v>63</v>
      </c>
      <c r="D5" s="27" t="str">
        <f>'Operador PA'!D54</f>
        <v>Archipiélago de Chiloé</v>
      </c>
      <c r="E5" s="27" t="str">
        <f>'Operador PA'!F54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46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47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74" t="s">
        <v>179</v>
      </c>
      <c r="D12" s="174"/>
      <c r="E12" s="109" t="s">
        <v>71</v>
      </c>
      <c r="F12" s="109"/>
      <c r="G12" s="31"/>
    </row>
    <row r="13" spans="2:9" x14ac:dyDescent="0.3">
      <c r="B13" s="35">
        <v>2</v>
      </c>
      <c r="C13" s="174" t="s">
        <v>180</v>
      </c>
      <c r="D13" s="174"/>
      <c r="E13" s="109" t="s">
        <v>71</v>
      </c>
      <c r="F13" s="109"/>
      <c r="G13" s="31"/>
    </row>
    <row r="14" spans="2:9" x14ac:dyDescent="0.3">
      <c r="B14" s="35">
        <v>3</v>
      </c>
      <c r="C14" s="175" t="s">
        <v>181</v>
      </c>
      <c r="D14" s="176"/>
      <c r="E14" s="122" t="s">
        <v>71</v>
      </c>
      <c r="F14" s="123"/>
      <c r="G14" s="31"/>
    </row>
    <row r="15" spans="2:9" x14ac:dyDescent="0.3">
      <c r="B15" s="35">
        <v>4</v>
      </c>
      <c r="C15" s="174" t="s">
        <v>75</v>
      </c>
      <c r="D15" s="174"/>
      <c r="E15" s="109" t="s">
        <v>71</v>
      </c>
      <c r="F15" s="109"/>
      <c r="G15" s="31"/>
    </row>
    <row r="16" spans="2:9" x14ac:dyDescent="0.3">
      <c r="B16" s="35">
        <v>5</v>
      </c>
      <c r="C16" s="174" t="s">
        <v>182</v>
      </c>
      <c r="D16" s="174"/>
      <c r="E16" s="109" t="s">
        <v>71</v>
      </c>
      <c r="F16" s="109"/>
      <c r="G16" s="31"/>
    </row>
    <row r="17" spans="2:7" x14ac:dyDescent="0.3">
      <c r="B17" s="35">
        <v>6</v>
      </c>
      <c r="C17" s="174" t="s">
        <v>73</v>
      </c>
      <c r="D17" s="174"/>
      <c r="E17" s="109" t="s">
        <v>71</v>
      </c>
      <c r="F17" s="109"/>
      <c r="G17" s="31"/>
    </row>
    <row r="18" spans="2:7" x14ac:dyDescent="0.3">
      <c r="B18" s="35">
        <v>7</v>
      </c>
      <c r="C18" s="132" t="s">
        <v>150</v>
      </c>
      <c r="D18" s="132"/>
      <c r="E18" s="109" t="s">
        <v>71</v>
      </c>
      <c r="F18" s="109"/>
      <c r="G18" s="31"/>
    </row>
    <row r="19" spans="2:7" x14ac:dyDescent="0.3">
      <c r="B19" s="35">
        <v>8</v>
      </c>
      <c r="C19" s="156" t="s">
        <v>183</v>
      </c>
      <c r="D19" s="157"/>
      <c r="E19" s="109" t="s">
        <v>71</v>
      </c>
      <c r="F19" s="109"/>
    </row>
    <row r="20" spans="2:7" x14ac:dyDescent="0.3">
      <c r="B20" s="35">
        <v>9</v>
      </c>
      <c r="C20" s="156" t="s">
        <v>184</v>
      </c>
      <c r="D20" s="157"/>
      <c r="E20" s="109" t="s">
        <v>71</v>
      </c>
      <c r="F20" s="109"/>
    </row>
    <row r="21" spans="2:7" x14ac:dyDescent="0.3">
      <c r="B21" s="35">
        <v>10</v>
      </c>
      <c r="C21" s="156" t="s">
        <v>185</v>
      </c>
      <c r="D21" s="157"/>
      <c r="E21" s="109" t="s">
        <v>71</v>
      </c>
      <c r="F21" s="109"/>
    </row>
    <row r="22" spans="2:7" x14ac:dyDescent="0.3">
      <c r="B22" s="35">
        <v>11</v>
      </c>
      <c r="C22" s="156" t="s">
        <v>186</v>
      </c>
      <c r="D22" s="157"/>
      <c r="E22" s="109" t="s">
        <v>71</v>
      </c>
      <c r="F22" s="109"/>
    </row>
    <row r="23" spans="2:7" x14ac:dyDescent="0.3">
      <c r="B23" s="35">
        <v>12</v>
      </c>
      <c r="C23" s="167" t="s">
        <v>125</v>
      </c>
      <c r="D23" s="167"/>
      <c r="E23" s="109" t="s">
        <v>71</v>
      </c>
      <c r="F23" s="109"/>
    </row>
    <row r="24" spans="2:7" x14ac:dyDescent="0.3">
      <c r="B24" s="35">
        <v>13</v>
      </c>
      <c r="C24" s="167" t="s">
        <v>79</v>
      </c>
      <c r="D24" s="167"/>
      <c r="E24" s="109" t="s">
        <v>71</v>
      </c>
      <c r="F24" s="109"/>
    </row>
    <row r="25" spans="2:7" x14ac:dyDescent="0.3">
      <c r="B25" s="35">
        <v>14</v>
      </c>
      <c r="C25" s="167" t="s">
        <v>80</v>
      </c>
      <c r="D25" s="167"/>
      <c r="E25" s="109" t="s">
        <v>71</v>
      </c>
      <c r="F25" s="109"/>
    </row>
    <row r="26" spans="2:7" x14ac:dyDescent="0.3">
      <c r="B26" s="35">
        <v>15</v>
      </c>
      <c r="C26" s="167" t="s">
        <v>81</v>
      </c>
      <c r="D26" s="167"/>
      <c r="E26" s="109" t="s">
        <v>71</v>
      </c>
      <c r="F26" s="109"/>
    </row>
    <row r="27" spans="2:7" x14ac:dyDescent="0.3">
      <c r="B27" s="35">
        <v>16</v>
      </c>
      <c r="C27" s="167" t="s">
        <v>82</v>
      </c>
      <c r="D27" s="167"/>
      <c r="E27" s="109" t="s">
        <v>71</v>
      </c>
      <c r="F27" s="109"/>
    </row>
    <row r="28" spans="2:7" x14ac:dyDescent="0.3">
      <c r="B28" s="35">
        <v>17</v>
      </c>
      <c r="C28" s="113" t="s">
        <v>280</v>
      </c>
      <c r="D28" s="114"/>
      <c r="E28" s="109" t="s">
        <v>71</v>
      </c>
      <c r="F28" s="109"/>
    </row>
    <row r="29" spans="2:7" x14ac:dyDescent="0.3">
      <c r="B29" s="35">
        <v>18</v>
      </c>
      <c r="C29" s="113" t="s">
        <v>281</v>
      </c>
      <c r="D29" s="114"/>
      <c r="E29" s="109" t="s">
        <v>71</v>
      </c>
      <c r="F29" s="109"/>
    </row>
    <row r="30" spans="2:7" x14ac:dyDescent="0.3">
      <c r="B30" s="35">
        <v>19</v>
      </c>
      <c r="C30" s="113" t="s">
        <v>282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82</v>
      </c>
      <c r="D31" s="114"/>
      <c r="E31" s="109" t="s">
        <v>71</v>
      </c>
      <c r="F31" s="109"/>
    </row>
    <row r="32" spans="2:7" x14ac:dyDescent="0.3">
      <c r="B32" s="35">
        <v>21</v>
      </c>
      <c r="C32" s="158" t="s">
        <v>104</v>
      </c>
      <c r="D32" s="158"/>
      <c r="E32" s="154" t="s">
        <v>71</v>
      </c>
      <c r="F32" s="154"/>
    </row>
    <row r="33" spans="2:6" x14ac:dyDescent="0.3">
      <c r="B33" s="35">
        <v>22</v>
      </c>
      <c r="C33" s="167" t="s">
        <v>187</v>
      </c>
      <c r="D33" s="167"/>
      <c r="E33" s="154" t="s">
        <v>71</v>
      </c>
      <c r="F33" s="154"/>
    </row>
    <row r="34" spans="2:6" x14ac:dyDescent="0.3">
      <c r="B34" s="35">
        <v>23</v>
      </c>
      <c r="C34" s="167" t="s">
        <v>188</v>
      </c>
      <c r="D34" s="167"/>
      <c r="E34" s="154" t="s">
        <v>71</v>
      </c>
      <c r="F34" s="154"/>
    </row>
    <row r="35" spans="2:6" x14ac:dyDescent="0.3">
      <c r="B35" s="35">
        <v>24</v>
      </c>
      <c r="C35" s="167" t="s">
        <v>189</v>
      </c>
      <c r="D35" s="167"/>
      <c r="E35" s="154" t="s">
        <v>71</v>
      </c>
      <c r="F35" s="154"/>
    </row>
    <row r="36" spans="2:6" x14ac:dyDescent="0.3">
      <c r="B36" s="35">
        <v>25</v>
      </c>
      <c r="C36" s="167" t="s">
        <v>190</v>
      </c>
      <c r="D36" s="167"/>
      <c r="E36" s="154" t="s">
        <v>71</v>
      </c>
      <c r="F36" s="154"/>
    </row>
    <row r="37" spans="2:6" x14ac:dyDescent="0.3">
      <c r="B37" s="35">
        <v>26</v>
      </c>
      <c r="C37" s="167" t="s">
        <v>157</v>
      </c>
      <c r="D37" s="167"/>
      <c r="E37" s="154" t="s">
        <v>71</v>
      </c>
      <c r="F37" s="154"/>
    </row>
    <row r="38" spans="2:6" x14ac:dyDescent="0.3">
      <c r="B38" s="35">
        <v>27</v>
      </c>
      <c r="C38" s="167" t="s">
        <v>191</v>
      </c>
      <c r="D38" s="167"/>
      <c r="E38" s="154" t="s">
        <v>71</v>
      </c>
      <c r="F38" s="154"/>
    </row>
    <row r="39" spans="2:6" x14ac:dyDescent="0.3">
      <c r="B39" s="35">
        <v>28</v>
      </c>
      <c r="C39" s="167" t="s">
        <v>192</v>
      </c>
      <c r="D39" s="167"/>
      <c r="E39" s="154" t="s">
        <v>71</v>
      </c>
      <c r="F39" s="154"/>
    </row>
    <row r="40" spans="2:6" x14ac:dyDescent="0.3">
      <c r="B40" s="35">
        <v>29</v>
      </c>
      <c r="C40" s="167" t="s">
        <v>193</v>
      </c>
      <c r="D40" s="167"/>
      <c r="E40" s="154" t="s">
        <v>71</v>
      </c>
      <c r="F40" s="154"/>
    </row>
    <row r="41" spans="2:6" x14ac:dyDescent="0.3">
      <c r="B41" s="35">
        <v>30</v>
      </c>
      <c r="C41" s="167" t="s">
        <v>194</v>
      </c>
      <c r="D41" s="167"/>
      <c r="E41" s="154" t="s">
        <v>71</v>
      </c>
      <c r="F41" s="154"/>
    </row>
    <row r="42" spans="2:6" x14ac:dyDescent="0.3">
      <c r="B42" s="35">
        <v>31</v>
      </c>
      <c r="C42" s="167" t="s">
        <v>84</v>
      </c>
      <c r="D42" s="167"/>
      <c r="E42" s="154" t="s">
        <v>71</v>
      </c>
      <c r="F42" s="154"/>
    </row>
    <row r="43" spans="2:6" x14ac:dyDescent="0.3">
      <c r="B43" s="35">
        <v>32</v>
      </c>
      <c r="C43" s="167" t="s">
        <v>195</v>
      </c>
      <c r="D43" s="167"/>
      <c r="E43" s="154" t="s">
        <v>71</v>
      </c>
      <c r="F43" s="154"/>
    </row>
    <row r="44" spans="2:6" x14ac:dyDescent="0.3">
      <c r="B44" s="35">
        <v>33</v>
      </c>
      <c r="C44" s="158" t="s">
        <v>96</v>
      </c>
      <c r="D44" s="158"/>
      <c r="E44" s="154" t="s">
        <v>71</v>
      </c>
      <c r="F44" s="154"/>
    </row>
    <row r="45" spans="2:6" x14ac:dyDescent="0.3">
      <c r="B45" s="35">
        <v>34</v>
      </c>
      <c r="C45" s="158" t="s">
        <v>60</v>
      </c>
      <c r="D45" s="158"/>
      <c r="E45" s="154" t="s">
        <v>71</v>
      </c>
      <c r="F45" s="154"/>
    </row>
    <row r="46" spans="2:6" x14ac:dyDescent="0.3">
      <c r="B46" s="35">
        <v>35</v>
      </c>
      <c r="C46" s="158" t="s">
        <v>47</v>
      </c>
      <c r="D46" s="158"/>
      <c r="E46" s="154" t="s">
        <v>71</v>
      </c>
      <c r="F46" s="154"/>
    </row>
  </sheetData>
  <mergeCells count="78">
    <mergeCell ref="C15:D15"/>
    <mergeCell ref="E15:F15"/>
    <mergeCell ref="E14:F14"/>
    <mergeCell ref="C14:D14"/>
    <mergeCell ref="C19:D19"/>
    <mergeCell ref="E19:F19"/>
    <mergeCell ref="C17:D17"/>
    <mergeCell ref="E17:F17"/>
    <mergeCell ref="C18:D18"/>
    <mergeCell ref="E18:F18"/>
    <mergeCell ref="C20:D20"/>
    <mergeCell ref="E20:F20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16:D16"/>
    <mergeCell ref="E16:F16"/>
    <mergeCell ref="C42:D42"/>
    <mergeCell ref="E42:F42"/>
    <mergeCell ref="E39:F39"/>
    <mergeCell ref="E38:F38"/>
    <mergeCell ref="E37:F37"/>
    <mergeCell ref="C39:D39"/>
    <mergeCell ref="C38:D38"/>
    <mergeCell ref="C37:D37"/>
    <mergeCell ref="C41:D41"/>
    <mergeCell ref="E41:F41"/>
    <mergeCell ref="C40:D40"/>
    <mergeCell ref="E40:F40"/>
    <mergeCell ref="E33:F33"/>
    <mergeCell ref="C33:D33"/>
    <mergeCell ref="E32:F32"/>
    <mergeCell ref="C32:D32"/>
    <mergeCell ref="E31:F31"/>
    <mergeCell ref="C31:D31"/>
    <mergeCell ref="E36:F36"/>
    <mergeCell ref="C36:D36"/>
    <mergeCell ref="E35:F35"/>
    <mergeCell ref="C35:D35"/>
    <mergeCell ref="E34:F34"/>
    <mergeCell ref="C34:D34"/>
    <mergeCell ref="E24:F24"/>
    <mergeCell ref="C24:D24"/>
    <mergeCell ref="C21:D21"/>
    <mergeCell ref="E21:F21"/>
    <mergeCell ref="C22:D22"/>
    <mergeCell ref="E22:F22"/>
    <mergeCell ref="E23:F23"/>
    <mergeCell ref="C23:D23"/>
    <mergeCell ref="E26:F26"/>
    <mergeCell ref="C26:D26"/>
    <mergeCell ref="E25:F25"/>
    <mergeCell ref="C25:D25"/>
    <mergeCell ref="C30:D30"/>
    <mergeCell ref="E29:F29"/>
    <mergeCell ref="C29:D29"/>
    <mergeCell ref="E28:F28"/>
    <mergeCell ref="C28:D28"/>
    <mergeCell ref="E27:F27"/>
    <mergeCell ref="C27:D27"/>
    <mergeCell ref="E30:F30"/>
    <mergeCell ref="C43:D43"/>
    <mergeCell ref="C44:D44"/>
    <mergeCell ref="C45:D45"/>
    <mergeCell ref="C46:D46"/>
    <mergeCell ref="E43:F43"/>
    <mergeCell ref="E44:F44"/>
    <mergeCell ref="E45:F45"/>
    <mergeCell ref="E46:F46"/>
  </mergeCells>
  <conditionalFormatting sqref="E5">
    <cfRule type="expression" dxfId="71" priority="22">
      <formula>E5=""</formula>
    </cfRule>
  </conditionalFormatting>
  <conditionalFormatting sqref="D5">
    <cfRule type="expression" dxfId="70" priority="67">
      <formula>D5=""</formula>
    </cfRule>
  </conditionalFormatting>
  <conditionalFormatting sqref="B5">
    <cfRule type="expression" dxfId="69" priority="117">
      <formula>B5=""</formula>
    </cfRule>
  </conditionalFormatting>
  <conditionalFormatting sqref="C5">
    <cfRule type="expression" dxfId="68" priority="143">
      <formula>C5=""</formula>
    </cfRule>
  </conditionalFormatting>
  <conditionalFormatting sqref="D7:I8">
    <cfRule type="expression" dxfId="67" priority="167">
      <formula>D7=""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4" zoomScale="80" zoomScaleNormal="80" workbookViewId="0">
      <selection activeCell="I36" sqref="I36"/>
    </sheetView>
  </sheetViews>
  <sheetFormatPr baseColWidth="10" defaultRowHeight="14.4" x14ac:dyDescent="0.3"/>
  <cols>
    <col min="4" max="4" width="34.33203125" customWidth="1"/>
    <col min="5" max="5" width="29.88671875" customWidth="1"/>
    <col min="9" max="9" width="17.441406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(8 -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8</v>
      </c>
      <c r="C5" s="27" t="s">
        <v>93</v>
      </c>
      <c r="D5" s="27" t="str">
        <f>'Operador PA'!D55</f>
        <v>Hospital Regional</v>
      </c>
      <c r="E5" s="27" t="str">
        <f>'Operador PA'!F55</f>
        <v>Archipiélago de Chiloé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47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46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40" t="s">
        <v>47</v>
      </c>
      <c r="D12" s="140"/>
      <c r="E12" s="109" t="s">
        <v>71</v>
      </c>
      <c r="F12" s="109"/>
      <c r="G12" s="31"/>
    </row>
    <row r="13" spans="2:9" x14ac:dyDescent="0.3">
      <c r="B13" s="35">
        <v>2</v>
      </c>
      <c r="C13" s="140" t="s">
        <v>60</v>
      </c>
      <c r="D13" s="140"/>
      <c r="E13" s="109" t="s">
        <v>71</v>
      </c>
      <c r="F13" s="109"/>
      <c r="G13" s="31"/>
    </row>
    <row r="14" spans="2:9" x14ac:dyDescent="0.3">
      <c r="B14" s="35">
        <v>3</v>
      </c>
      <c r="C14" s="140" t="s">
        <v>89</v>
      </c>
      <c r="D14" s="140"/>
      <c r="E14" s="109" t="s">
        <v>71</v>
      </c>
      <c r="F14" s="109"/>
      <c r="G14" s="31"/>
    </row>
    <row r="15" spans="2:9" x14ac:dyDescent="0.3">
      <c r="B15" s="35">
        <v>4</v>
      </c>
      <c r="C15" s="140" t="s">
        <v>196</v>
      </c>
      <c r="D15" s="140"/>
      <c r="E15" s="109" t="s">
        <v>71</v>
      </c>
      <c r="F15" s="109"/>
      <c r="G15" s="31"/>
    </row>
    <row r="16" spans="2:9" x14ac:dyDescent="0.3">
      <c r="B16" s="35">
        <v>5</v>
      </c>
      <c r="C16" s="140" t="s">
        <v>197</v>
      </c>
      <c r="D16" s="140"/>
      <c r="E16" s="109" t="s">
        <v>71</v>
      </c>
      <c r="F16" s="109"/>
      <c r="G16" s="31"/>
    </row>
    <row r="17" spans="2:10" x14ac:dyDescent="0.3">
      <c r="B17" s="35">
        <v>6</v>
      </c>
      <c r="C17" s="148" t="s">
        <v>198</v>
      </c>
      <c r="D17" s="135"/>
      <c r="E17" s="109" t="s">
        <v>71</v>
      </c>
      <c r="F17" s="109"/>
      <c r="G17" s="31"/>
    </row>
    <row r="18" spans="2:10" x14ac:dyDescent="0.3">
      <c r="B18" s="35">
        <v>7</v>
      </c>
      <c r="C18" s="148" t="s">
        <v>199</v>
      </c>
      <c r="D18" s="135"/>
      <c r="E18" s="109" t="s">
        <v>71</v>
      </c>
      <c r="F18" s="109"/>
    </row>
    <row r="19" spans="2:10" x14ac:dyDescent="0.3">
      <c r="B19" s="35">
        <v>8</v>
      </c>
      <c r="C19" s="148" t="s">
        <v>200</v>
      </c>
      <c r="D19" s="135"/>
      <c r="E19" s="109" t="s">
        <v>71</v>
      </c>
      <c r="F19" s="109"/>
    </row>
    <row r="20" spans="2:10" x14ac:dyDescent="0.3">
      <c r="B20" s="35">
        <v>9</v>
      </c>
      <c r="C20" s="148" t="s">
        <v>191</v>
      </c>
      <c r="D20" s="135"/>
      <c r="E20" s="109" t="s">
        <v>71</v>
      </c>
      <c r="F20" s="109"/>
    </row>
    <row r="21" spans="2:10" x14ac:dyDescent="0.3">
      <c r="B21" s="35">
        <v>10</v>
      </c>
      <c r="C21" s="148" t="s">
        <v>157</v>
      </c>
      <c r="D21" s="135"/>
      <c r="E21" s="109" t="s">
        <v>71</v>
      </c>
      <c r="F21" s="109"/>
    </row>
    <row r="22" spans="2:10" x14ac:dyDescent="0.3">
      <c r="B22" s="35">
        <v>11</v>
      </c>
      <c r="C22" s="171" t="s">
        <v>189</v>
      </c>
      <c r="D22" s="157"/>
      <c r="E22" s="109" t="s">
        <v>71</v>
      </c>
      <c r="F22" s="109"/>
    </row>
    <row r="23" spans="2:10" x14ac:dyDescent="0.3">
      <c r="B23" s="35">
        <v>12</v>
      </c>
      <c r="C23" s="171" t="s">
        <v>201</v>
      </c>
      <c r="D23" s="157"/>
      <c r="E23" s="109" t="s">
        <v>71</v>
      </c>
      <c r="F23" s="109"/>
    </row>
    <row r="24" spans="2:10" x14ac:dyDescent="0.3">
      <c r="B24" s="35">
        <v>13</v>
      </c>
      <c r="C24" s="171" t="s">
        <v>103</v>
      </c>
      <c r="D24" s="157"/>
      <c r="E24" s="109" t="s">
        <v>71</v>
      </c>
      <c r="F24" s="109"/>
    </row>
    <row r="25" spans="2:10" x14ac:dyDescent="0.3">
      <c r="B25" s="35">
        <v>14</v>
      </c>
      <c r="C25" s="171" t="s">
        <v>105</v>
      </c>
      <c r="D25" s="157"/>
      <c r="E25" s="109" t="s">
        <v>71</v>
      </c>
      <c r="F25" s="109"/>
      <c r="H25" s="12"/>
      <c r="I25" s="12"/>
      <c r="J25" s="12"/>
    </row>
    <row r="26" spans="2:10" x14ac:dyDescent="0.3">
      <c r="B26" s="35">
        <v>15</v>
      </c>
      <c r="C26" s="171" t="s">
        <v>125</v>
      </c>
      <c r="D26" s="157"/>
      <c r="E26" s="109" t="s">
        <v>71</v>
      </c>
      <c r="F26" s="109"/>
      <c r="H26" s="12"/>
      <c r="I26" s="12"/>
      <c r="J26" s="12"/>
    </row>
    <row r="27" spans="2:10" x14ac:dyDescent="0.3">
      <c r="B27" s="35">
        <v>16</v>
      </c>
      <c r="C27" s="171" t="s">
        <v>186</v>
      </c>
      <c r="D27" s="157"/>
      <c r="E27" s="109" t="s">
        <v>71</v>
      </c>
      <c r="F27" s="109"/>
      <c r="H27" s="12"/>
      <c r="I27" s="12"/>
      <c r="J27" s="12"/>
    </row>
    <row r="28" spans="2:10" x14ac:dyDescent="0.3">
      <c r="B28" s="35">
        <v>17</v>
      </c>
      <c r="C28" s="171" t="s">
        <v>202</v>
      </c>
      <c r="D28" s="157"/>
      <c r="E28" s="109" t="s">
        <v>71</v>
      </c>
      <c r="F28" s="109"/>
      <c r="H28" s="37"/>
      <c r="I28" s="38"/>
      <c r="J28" s="12"/>
    </row>
    <row r="29" spans="2:10" x14ac:dyDescent="0.3">
      <c r="B29" s="35">
        <v>18</v>
      </c>
      <c r="C29" s="178" t="s">
        <v>184</v>
      </c>
      <c r="D29" s="176"/>
      <c r="E29" s="109" t="s">
        <v>71</v>
      </c>
      <c r="F29" s="109"/>
      <c r="H29" s="177"/>
      <c r="I29" s="177"/>
      <c r="J29" s="12"/>
    </row>
    <row r="30" spans="2:10" x14ac:dyDescent="0.3">
      <c r="B30" s="35">
        <v>19</v>
      </c>
      <c r="C30" s="178" t="s">
        <v>183</v>
      </c>
      <c r="D30" s="176"/>
      <c r="E30" s="109" t="s">
        <v>71</v>
      </c>
      <c r="F30" s="109"/>
      <c r="H30" s="37"/>
      <c r="I30" s="38"/>
      <c r="J30" s="12"/>
    </row>
    <row r="31" spans="2:10" x14ac:dyDescent="0.3">
      <c r="B31" s="35">
        <v>20</v>
      </c>
      <c r="C31" s="178" t="s">
        <v>116</v>
      </c>
      <c r="D31" s="176"/>
      <c r="E31" s="109" t="s">
        <v>71</v>
      </c>
      <c r="F31" s="109"/>
      <c r="H31" s="37"/>
      <c r="I31" s="38"/>
      <c r="J31" s="12"/>
    </row>
    <row r="32" spans="2:10" x14ac:dyDescent="0.3">
      <c r="B32" s="35">
        <v>21</v>
      </c>
      <c r="C32" s="178" t="s">
        <v>73</v>
      </c>
      <c r="D32" s="176"/>
      <c r="E32" s="109" t="s">
        <v>71</v>
      </c>
      <c r="F32" s="109"/>
      <c r="H32" s="177"/>
      <c r="I32" s="177"/>
      <c r="J32" s="12"/>
    </row>
    <row r="33" spans="2:10" x14ac:dyDescent="0.3">
      <c r="B33" s="35">
        <v>22</v>
      </c>
      <c r="C33" s="178" t="s">
        <v>203</v>
      </c>
      <c r="D33" s="176"/>
      <c r="E33" s="109" t="s">
        <v>71</v>
      </c>
      <c r="F33" s="109"/>
      <c r="H33" s="177"/>
      <c r="I33" s="177"/>
      <c r="J33" s="12"/>
    </row>
    <row r="34" spans="2:10" x14ac:dyDescent="0.3">
      <c r="B34" s="35">
        <v>23</v>
      </c>
      <c r="C34" s="178" t="s">
        <v>75</v>
      </c>
      <c r="D34" s="176"/>
      <c r="E34" s="109" t="s">
        <v>71</v>
      </c>
      <c r="F34" s="109"/>
      <c r="H34" s="12"/>
      <c r="I34" s="12"/>
      <c r="J34" s="12"/>
    </row>
    <row r="35" spans="2:10" x14ac:dyDescent="0.3">
      <c r="B35" s="35">
        <v>24</v>
      </c>
      <c r="C35" s="178" t="s">
        <v>181</v>
      </c>
      <c r="D35" s="176"/>
      <c r="E35" s="109" t="s">
        <v>71</v>
      </c>
      <c r="F35" s="109"/>
      <c r="H35" s="12"/>
      <c r="I35" s="12"/>
      <c r="J35" s="12"/>
    </row>
    <row r="36" spans="2:10" x14ac:dyDescent="0.3">
      <c r="B36" s="35">
        <v>25</v>
      </c>
      <c r="C36" s="178" t="s">
        <v>204</v>
      </c>
      <c r="D36" s="176"/>
      <c r="E36" s="109" t="s">
        <v>71</v>
      </c>
      <c r="F36" s="109"/>
    </row>
    <row r="37" spans="2:10" x14ac:dyDescent="0.3">
      <c r="B37" s="35">
        <v>26</v>
      </c>
      <c r="C37" s="178" t="s">
        <v>205</v>
      </c>
      <c r="D37" s="176"/>
      <c r="E37" s="109" t="s">
        <v>71</v>
      </c>
      <c r="F37" s="109"/>
    </row>
  </sheetData>
  <mergeCells count="63">
    <mergeCell ref="C34:D34"/>
    <mergeCell ref="C35:D35"/>
    <mergeCell ref="C36:D36"/>
    <mergeCell ref="C37:D37"/>
    <mergeCell ref="E34:F34"/>
    <mergeCell ref="E35:F35"/>
    <mergeCell ref="E36:F36"/>
    <mergeCell ref="E37:F37"/>
    <mergeCell ref="C21:D21"/>
    <mergeCell ref="E21:F21"/>
    <mergeCell ref="C22:D22"/>
    <mergeCell ref="E22:F22"/>
    <mergeCell ref="C20:D20"/>
    <mergeCell ref="E20:F20"/>
    <mergeCell ref="C19:D19"/>
    <mergeCell ref="E19:F19"/>
    <mergeCell ref="C16:D16"/>
    <mergeCell ref="E16:F16"/>
    <mergeCell ref="C17:D17"/>
    <mergeCell ref="C18:D18"/>
    <mergeCell ref="E18:F18"/>
    <mergeCell ref="E17:F17"/>
    <mergeCell ref="E14:F14"/>
    <mergeCell ref="C15:D15"/>
    <mergeCell ref="B2:I2"/>
    <mergeCell ref="B7:C7"/>
    <mergeCell ref="D7:I7"/>
    <mergeCell ref="B8:C8"/>
    <mergeCell ref="D8:I8"/>
    <mergeCell ref="B10:F10"/>
    <mergeCell ref="C11:D11"/>
    <mergeCell ref="E11:F11"/>
    <mergeCell ref="E15:F15"/>
    <mergeCell ref="C12:D12"/>
    <mergeCell ref="E12:F12"/>
    <mergeCell ref="C13:D13"/>
    <mergeCell ref="E13:F13"/>
    <mergeCell ref="C14:D14"/>
    <mergeCell ref="C23:D23"/>
    <mergeCell ref="E23:F23"/>
    <mergeCell ref="C24:D24"/>
    <mergeCell ref="E24:F24"/>
    <mergeCell ref="C28:D28"/>
    <mergeCell ref="C27:D27"/>
    <mergeCell ref="E25:F25"/>
    <mergeCell ref="C25:D25"/>
    <mergeCell ref="H29:I29"/>
    <mergeCell ref="H32:I32"/>
    <mergeCell ref="C29:D29"/>
    <mergeCell ref="E29:F29"/>
    <mergeCell ref="C26:D26"/>
    <mergeCell ref="E27:F27"/>
    <mergeCell ref="E28:F28"/>
    <mergeCell ref="E26:F26"/>
    <mergeCell ref="H33:I33"/>
    <mergeCell ref="C31:D31"/>
    <mergeCell ref="E31:F31"/>
    <mergeCell ref="E30:F30"/>
    <mergeCell ref="E33:F33"/>
    <mergeCell ref="C33:D33"/>
    <mergeCell ref="C32:D32"/>
    <mergeCell ref="C30:D30"/>
    <mergeCell ref="E32:F32"/>
  </mergeCells>
  <conditionalFormatting sqref="E5">
    <cfRule type="expression" dxfId="66" priority="20">
      <formula>E5=""</formula>
    </cfRule>
  </conditionalFormatting>
  <conditionalFormatting sqref="D5">
    <cfRule type="expression" dxfId="65" priority="68">
      <formula>D5=""</formula>
    </cfRule>
  </conditionalFormatting>
  <conditionalFormatting sqref="B5">
    <cfRule type="expression" dxfId="64" priority="101">
      <formula>B5=""</formula>
    </cfRule>
  </conditionalFormatting>
  <conditionalFormatting sqref="C5">
    <cfRule type="expression" dxfId="63" priority="142">
      <formula>C5=""</formula>
    </cfRule>
  </conditionalFormatting>
  <conditionalFormatting sqref="D7:I8">
    <cfRule type="expression" dxfId="62" priority="149">
      <formula>D7=""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opLeftCell="A25" zoomScaleNormal="100" workbookViewId="0">
      <selection activeCell="C28" sqref="C28:D31"/>
    </sheetView>
  </sheetViews>
  <sheetFormatPr baseColWidth="10" defaultRowHeight="14.4" x14ac:dyDescent="0.3"/>
  <cols>
    <col min="4" max="4" width="34.33203125" customWidth="1"/>
    <col min="5" max="5" width="29.88671875" customWidth="1"/>
    <col min="9" max="9" width="17.4414062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(8V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59</v>
      </c>
      <c r="C5" s="27" t="s">
        <v>63</v>
      </c>
      <c r="D5" s="27" t="str">
        <f>'Operador PA'!D56</f>
        <v>Archipiélago de Chiloé</v>
      </c>
      <c r="E5" s="27" t="str">
        <f>'Operador PA'!F56</f>
        <v>Centro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Archipiélago de Chiloé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Centro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179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180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181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75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182</v>
      </c>
      <c r="D16" s="132"/>
      <c r="E16" s="109" t="s">
        <v>71</v>
      </c>
      <c r="F16" s="109"/>
      <c r="G16" s="31"/>
    </row>
    <row r="17" spans="2:7" x14ac:dyDescent="0.3">
      <c r="B17" s="35">
        <v>6</v>
      </c>
      <c r="C17" s="134" t="s">
        <v>73</v>
      </c>
      <c r="D17" s="135"/>
      <c r="E17" s="109" t="s">
        <v>71</v>
      </c>
      <c r="F17" s="109"/>
      <c r="G17" s="31"/>
    </row>
    <row r="18" spans="2:7" x14ac:dyDescent="0.3">
      <c r="B18" s="35">
        <v>7</v>
      </c>
      <c r="C18" s="134" t="s">
        <v>150</v>
      </c>
      <c r="D18" s="135"/>
      <c r="E18" s="109" t="s">
        <v>71</v>
      </c>
      <c r="F18" s="109"/>
    </row>
    <row r="19" spans="2:7" x14ac:dyDescent="0.3">
      <c r="B19" s="35">
        <v>8</v>
      </c>
      <c r="C19" s="134" t="s">
        <v>183</v>
      </c>
      <c r="D19" s="135"/>
      <c r="E19" s="109" t="s">
        <v>71</v>
      </c>
      <c r="F19" s="109"/>
    </row>
    <row r="20" spans="2:7" x14ac:dyDescent="0.3">
      <c r="B20" s="35">
        <v>9</v>
      </c>
      <c r="C20" s="134" t="s">
        <v>184</v>
      </c>
      <c r="D20" s="135"/>
      <c r="E20" s="109" t="s">
        <v>71</v>
      </c>
      <c r="F20" s="109"/>
    </row>
    <row r="21" spans="2:7" x14ac:dyDescent="0.3">
      <c r="B21" s="35">
        <v>10</v>
      </c>
      <c r="C21" s="134" t="s">
        <v>202</v>
      </c>
      <c r="D21" s="135"/>
      <c r="E21" s="109" t="s">
        <v>71</v>
      </c>
      <c r="F21" s="109"/>
    </row>
    <row r="22" spans="2:7" x14ac:dyDescent="0.3">
      <c r="B22" s="35">
        <v>11</v>
      </c>
      <c r="C22" s="156" t="s">
        <v>186</v>
      </c>
      <c r="D22" s="157"/>
      <c r="E22" s="109" t="s">
        <v>71</v>
      </c>
      <c r="F22" s="109"/>
    </row>
    <row r="23" spans="2:7" x14ac:dyDescent="0.3">
      <c r="B23" s="35">
        <v>12</v>
      </c>
      <c r="C23" s="156" t="s">
        <v>125</v>
      </c>
      <c r="D23" s="157"/>
      <c r="E23" s="109" t="s">
        <v>71</v>
      </c>
      <c r="F23" s="109"/>
    </row>
    <row r="24" spans="2:7" x14ac:dyDescent="0.3">
      <c r="B24" s="35">
        <v>13</v>
      </c>
      <c r="C24" s="156" t="s">
        <v>79</v>
      </c>
      <c r="D24" s="157"/>
      <c r="E24" s="109" t="s">
        <v>71</v>
      </c>
      <c r="F24" s="109"/>
    </row>
    <row r="25" spans="2:7" x14ac:dyDescent="0.3">
      <c r="B25" s="35">
        <v>14</v>
      </c>
      <c r="C25" s="156" t="s">
        <v>80</v>
      </c>
      <c r="D25" s="157"/>
      <c r="E25" s="109" t="s">
        <v>71</v>
      </c>
      <c r="F25" s="109"/>
    </row>
    <row r="26" spans="2:7" x14ac:dyDescent="0.3">
      <c r="B26" s="35">
        <v>15</v>
      </c>
      <c r="C26" s="179" t="s">
        <v>81</v>
      </c>
      <c r="D26" s="180"/>
      <c r="E26" s="109" t="s">
        <v>71</v>
      </c>
      <c r="F26" s="109"/>
    </row>
    <row r="27" spans="2:7" x14ac:dyDescent="0.3">
      <c r="B27" s="35">
        <v>16</v>
      </c>
      <c r="C27" s="179" t="s">
        <v>82</v>
      </c>
      <c r="D27" s="180"/>
      <c r="E27" s="109" t="s">
        <v>71</v>
      </c>
      <c r="F27" s="109"/>
    </row>
    <row r="28" spans="2:7" x14ac:dyDescent="0.3">
      <c r="B28" s="35">
        <v>17</v>
      </c>
      <c r="C28" s="113" t="s">
        <v>280</v>
      </c>
      <c r="D28" s="114"/>
      <c r="E28" s="109" t="s">
        <v>71</v>
      </c>
      <c r="F28" s="109"/>
    </row>
    <row r="29" spans="2:7" x14ac:dyDescent="0.3">
      <c r="B29" s="35">
        <v>18</v>
      </c>
      <c r="C29" s="113" t="s">
        <v>281</v>
      </c>
      <c r="D29" s="114"/>
      <c r="E29" s="109" t="s">
        <v>71</v>
      </c>
      <c r="F29" s="109"/>
    </row>
    <row r="30" spans="2:7" x14ac:dyDescent="0.3">
      <c r="B30" s="35">
        <v>19</v>
      </c>
      <c r="C30" s="113" t="s">
        <v>282</v>
      </c>
      <c r="D30" s="114"/>
      <c r="E30" s="109" t="s">
        <v>71</v>
      </c>
      <c r="F30" s="109"/>
    </row>
    <row r="31" spans="2:7" x14ac:dyDescent="0.3">
      <c r="B31" s="35">
        <v>20</v>
      </c>
      <c r="C31" s="113" t="s">
        <v>82</v>
      </c>
      <c r="D31" s="114"/>
      <c r="E31" s="109" t="s">
        <v>71</v>
      </c>
      <c r="F31" s="109"/>
    </row>
    <row r="32" spans="2:7" x14ac:dyDescent="0.3">
      <c r="B32" s="35">
        <v>21</v>
      </c>
      <c r="C32" s="179" t="s">
        <v>206</v>
      </c>
      <c r="D32" s="180"/>
      <c r="E32" s="109" t="s">
        <v>71</v>
      </c>
      <c r="F32" s="109"/>
    </row>
    <row r="33" spans="2:6" x14ac:dyDescent="0.3">
      <c r="B33" s="35">
        <v>22</v>
      </c>
      <c r="C33" s="179" t="s">
        <v>187</v>
      </c>
      <c r="D33" s="180"/>
      <c r="E33" s="109" t="s">
        <v>71</v>
      </c>
      <c r="F33" s="109"/>
    </row>
  </sheetData>
  <mergeCells count="52"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C16:D16"/>
    <mergeCell ref="B2:I2"/>
    <mergeCell ref="B7:C7"/>
    <mergeCell ref="D7:I7"/>
    <mergeCell ref="B8:C8"/>
    <mergeCell ref="D8:I8"/>
    <mergeCell ref="E16:F16"/>
    <mergeCell ref="C17:D17"/>
    <mergeCell ref="E17:F17"/>
    <mergeCell ref="C18:D18"/>
    <mergeCell ref="E18:F18"/>
    <mergeCell ref="C19:D19"/>
    <mergeCell ref="E19:F19"/>
    <mergeCell ref="C13:D13"/>
    <mergeCell ref="E13:F13"/>
    <mergeCell ref="C14:D14"/>
    <mergeCell ref="E14:F14"/>
    <mergeCell ref="C15:D15"/>
    <mergeCell ref="E15:F15"/>
    <mergeCell ref="B10:F10"/>
    <mergeCell ref="C11:D11"/>
    <mergeCell ref="E11:F11"/>
    <mergeCell ref="C12:D12"/>
    <mergeCell ref="E12:F12"/>
    <mergeCell ref="C30:D30"/>
    <mergeCell ref="C31:D31"/>
    <mergeCell ref="C32:D32"/>
    <mergeCell ref="C33:D33"/>
    <mergeCell ref="E30:F30"/>
    <mergeCell ref="E31:F31"/>
    <mergeCell ref="E32:F32"/>
    <mergeCell ref="E33:F33"/>
  </mergeCells>
  <conditionalFormatting sqref="E5">
    <cfRule type="expression" dxfId="61" priority="26">
      <formula>E5=""</formula>
    </cfRule>
  </conditionalFormatting>
  <conditionalFormatting sqref="D5">
    <cfRule type="expression" dxfId="60" priority="64">
      <formula>D5=""</formula>
    </cfRule>
  </conditionalFormatting>
  <conditionalFormatting sqref="B5">
    <cfRule type="expression" dxfId="59" priority="104">
      <formula>B5=""</formula>
    </cfRule>
  </conditionalFormatting>
  <conditionalFormatting sqref="C5">
    <cfRule type="expression" dxfId="58" priority="141">
      <formula>C5=""</formula>
    </cfRule>
  </conditionalFormatting>
  <conditionalFormatting sqref="D7:I8">
    <cfRule type="expression" dxfId="57" priority="156">
      <formula>D7=""</formula>
    </cfRule>
  </conditionalFormatting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="85" zoomScaleNormal="85" workbookViewId="0">
      <selection activeCell="E23" sqref="E23"/>
    </sheetView>
  </sheetViews>
  <sheetFormatPr baseColWidth="10" defaultRowHeight="14.4" x14ac:dyDescent="0.3"/>
  <cols>
    <col min="2" max="2" width="8" bestFit="1" customWidth="1"/>
    <col min="3" max="3" width="16.5546875" customWidth="1"/>
    <col min="4" max="4" width="29.44140625" bestFit="1" customWidth="1"/>
    <col min="5" max="5" width="20.33203125" customWidth="1"/>
  </cols>
  <sheetData>
    <row r="2" spans="2:9" ht="22.2" x14ac:dyDescent="0.3">
      <c r="B2" s="116" t="str">
        <f>"DETALLE DEL SERVICIO ("&amp;B5&amp;" - "&amp;C5&amp;")"</f>
        <v>DETALLE DEL SERVICIO (VH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61</v>
      </c>
      <c r="C5" s="27" t="s">
        <v>63</v>
      </c>
      <c r="D5" s="27" t="str">
        <f>+'Operador PA'!D57</f>
        <v>Pueblos Unidos</v>
      </c>
      <c r="E5" s="27" t="str">
        <f>+'Operador PA'!F57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">
        <v>62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">
        <v>47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40" t="s">
        <v>207</v>
      </c>
      <c r="D12" s="140"/>
      <c r="E12" s="109" t="s">
        <v>71</v>
      </c>
      <c r="F12" s="109"/>
      <c r="G12" s="31"/>
    </row>
    <row r="13" spans="2:9" x14ac:dyDescent="0.3">
      <c r="B13" s="35">
        <v>2</v>
      </c>
      <c r="C13" s="140" t="s">
        <v>74</v>
      </c>
      <c r="D13" s="140"/>
      <c r="E13" s="109" t="s">
        <v>71</v>
      </c>
      <c r="F13" s="109"/>
      <c r="G13" s="31"/>
    </row>
    <row r="14" spans="2:9" x14ac:dyDescent="0.3">
      <c r="B14" s="35">
        <v>3</v>
      </c>
      <c r="C14" s="140" t="s">
        <v>73</v>
      </c>
      <c r="D14" s="140"/>
      <c r="E14" s="109" t="s">
        <v>71</v>
      </c>
      <c r="F14" s="109"/>
      <c r="G14" s="31"/>
    </row>
    <row r="15" spans="2:9" x14ac:dyDescent="0.3">
      <c r="B15" s="35">
        <v>4</v>
      </c>
      <c r="C15" s="140" t="s">
        <v>181</v>
      </c>
      <c r="D15" s="140"/>
      <c r="E15" s="109" t="s">
        <v>71</v>
      </c>
      <c r="F15" s="109"/>
      <c r="G15" s="31"/>
    </row>
    <row r="16" spans="2:9" x14ac:dyDescent="0.3">
      <c r="B16" s="35">
        <v>5</v>
      </c>
      <c r="C16" s="140" t="s">
        <v>77</v>
      </c>
      <c r="D16" s="140"/>
      <c r="E16" s="109" t="s">
        <v>71</v>
      </c>
      <c r="F16" s="109"/>
      <c r="G16" s="31"/>
    </row>
    <row r="17" spans="2:7" x14ac:dyDescent="0.3">
      <c r="B17" s="35">
        <v>6</v>
      </c>
      <c r="C17" s="140" t="s">
        <v>89</v>
      </c>
      <c r="D17" s="140"/>
      <c r="E17" s="109" t="s">
        <v>71</v>
      </c>
      <c r="F17" s="109"/>
      <c r="G17" s="31"/>
    </row>
    <row r="18" spans="2:7" x14ac:dyDescent="0.3">
      <c r="B18" s="35">
        <v>7</v>
      </c>
      <c r="C18" s="140" t="s">
        <v>60</v>
      </c>
      <c r="D18" s="140"/>
      <c r="E18" s="109" t="s">
        <v>71</v>
      </c>
      <c r="F18" s="109"/>
    </row>
    <row r="19" spans="2:7" x14ac:dyDescent="0.3">
      <c r="B19" s="45">
        <v>8</v>
      </c>
      <c r="C19" s="140" t="s">
        <v>47</v>
      </c>
      <c r="D19" s="140"/>
      <c r="E19" s="109" t="s">
        <v>71</v>
      </c>
      <c r="F19" s="109"/>
    </row>
  </sheetData>
  <mergeCells count="24"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B10:F10"/>
    <mergeCell ref="B2:I2"/>
    <mergeCell ref="B7:C7"/>
    <mergeCell ref="D7:I7"/>
    <mergeCell ref="B8:C8"/>
    <mergeCell ref="D8:I8"/>
  </mergeCells>
  <conditionalFormatting sqref="E5">
    <cfRule type="expression" dxfId="56" priority="24">
      <formula>E5=""</formula>
    </cfRule>
  </conditionalFormatting>
  <conditionalFormatting sqref="D5">
    <cfRule type="expression" dxfId="55" priority="53">
      <formula>D5=""</formula>
    </cfRule>
  </conditionalFormatting>
  <conditionalFormatting sqref="B5">
    <cfRule type="expression" dxfId="54" priority="106">
      <formula>B5=""</formula>
    </cfRule>
  </conditionalFormatting>
  <conditionalFormatting sqref="C5">
    <cfRule type="expression" dxfId="53" priority="144">
      <formula>C5=""</formula>
    </cfRule>
  </conditionalFormatting>
  <conditionalFormatting sqref="D7:I8">
    <cfRule type="expression" dxfId="52" priority="152">
      <formula>D7=""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topLeftCell="A15" zoomScale="85" zoomScaleNormal="85" workbookViewId="0">
      <selection activeCell="L35" sqref="L35"/>
    </sheetView>
  </sheetViews>
  <sheetFormatPr baseColWidth="10" defaultRowHeight="14.4" x14ac:dyDescent="0.3"/>
  <cols>
    <col min="4" max="4" width="15.33203125" customWidth="1"/>
    <col min="5" max="5" width="14.88671875" customWidth="1"/>
    <col min="6" max="6" width="15.109375" customWidth="1"/>
  </cols>
  <sheetData>
    <row r="2" spans="2:9" ht="22.2" x14ac:dyDescent="0.3">
      <c r="B2" s="116" t="str">
        <f>"PROGRAMA DE OPERACIÓN DEL SERVICIO ("&amp;B7&amp;" - "&amp;C7&amp;")"</f>
        <v>PROGRAMA DE OPERACIÓN DEL SERVICIO (1 -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1</v>
      </c>
      <c r="C7" s="47" t="s">
        <v>63</v>
      </c>
      <c r="D7" s="47" t="s">
        <v>46</v>
      </c>
      <c r="E7" s="47" t="s">
        <v>47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 t="s">
        <v>228</v>
      </c>
      <c r="E19" s="52">
        <v>1</v>
      </c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7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5</v>
      </c>
      <c r="F21" s="51" t="s">
        <v>228</v>
      </c>
      <c r="G21" s="65">
        <v>3</v>
      </c>
      <c r="H21" s="51"/>
      <c r="I21" s="52"/>
    </row>
    <row r="22" spans="2:9" x14ac:dyDescent="0.3">
      <c r="B22" s="53">
        <v>9</v>
      </c>
      <c r="C22" s="54" t="s">
        <v>229</v>
      </c>
      <c r="D22" s="55" t="s">
        <v>230</v>
      </c>
      <c r="E22" s="55">
        <v>5</v>
      </c>
      <c r="F22" s="55" t="s">
        <v>228</v>
      </c>
      <c r="G22" s="55">
        <v>3</v>
      </c>
      <c r="H22" s="55" t="s">
        <v>228</v>
      </c>
      <c r="I22" s="55">
        <v>2</v>
      </c>
    </row>
    <row r="23" spans="2:9" x14ac:dyDescent="0.3">
      <c r="B23" s="49">
        <v>10</v>
      </c>
      <c r="C23" s="50" t="s">
        <v>231</v>
      </c>
      <c r="D23" s="51" t="s">
        <v>230</v>
      </c>
      <c r="E23" s="51">
        <v>5</v>
      </c>
      <c r="F23" s="51" t="s">
        <v>232</v>
      </c>
      <c r="G23" s="51">
        <v>4</v>
      </c>
      <c r="H23" s="51" t="s">
        <v>228</v>
      </c>
      <c r="I23" s="51">
        <v>2</v>
      </c>
    </row>
    <row r="24" spans="2:9" x14ac:dyDescent="0.3">
      <c r="B24" s="53">
        <v>11</v>
      </c>
      <c r="C24" s="54" t="s">
        <v>233</v>
      </c>
      <c r="D24" s="55" t="s">
        <v>230</v>
      </c>
      <c r="E24" s="55">
        <v>5</v>
      </c>
      <c r="F24" s="55" t="s">
        <v>230</v>
      </c>
      <c r="G24" s="55">
        <v>4</v>
      </c>
      <c r="H24" s="55" t="s">
        <v>228</v>
      </c>
      <c r="I24" s="55">
        <v>2</v>
      </c>
    </row>
    <row r="25" spans="2:9" x14ac:dyDescent="0.3">
      <c r="B25" s="49">
        <v>12</v>
      </c>
      <c r="C25" s="50" t="s">
        <v>234</v>
      </c>
      <c r="D25" s="51" t="s">
        <v>226</v>
      </c>
      <c r="E25" s="51">
        <v>5</v>
      </c>
      <c r="F25" s="51" t="s">
        <v>230</v>
      </c>
      <c r="G25" s="51">
        <v>4</v>
      </c>
      <c r="H25" s="51" t="s">
        <v>228</v>
      </c>
      <c r="I25" s="51">
        <v>2</v>
      </c>
    </row>
    <row r="26" spans="2:9" x14ac:dyDescent="0.3">
      <c r="B26" s="53">
        <v>13</v>
      </c>
      <c r="C26" s="54" t="s">
        <v>235</v>
      </c>
      <c r="D26" s="55" t="s">
        <v>226</v>
      </c>
      <c r="E26" s="55">
        <v>5</v>
      </c>
      <c r="F26" s="55" t="s">
        <v>230</v>
      </c>
      <c r="G26" s="55">
        <v>4</v>
      </c>
      <c r="H26" s="55" t="s">
        <v>228</v>
      </c>
      <c r="I26" s="55">
        <v>2</v>
      </c>
    </row>
    <row r="27" spans="2:9" x14ac:dyDescent="0.3">
      <c r="B27" s="49">
        <v>14</v>
      </c>
      <c r="C27" s="50" t="s">
        <v>236</v>
      </c>
      <c r="D27" s="51" t="s">
        <v>226</v>
      </c>
      <c r="E27" s="51">
        <v>5</v>
      </c>
      <c r="F27" s="51" t="s">
        <v>230</v>
      </c>
      <c r="G27" s="51">
        <v>4</v>
      </c>
      <c r="H27" s="51" t="s">
        <v>228</v>
      </c>
      <c r="I27" s="51">
        <v>2</v>
      </c>
    </row>
    <row r="28" spans="2:9" x14ac:dyDescent="0.3">
      <c r="B28" s="53">
        <v>15</v>
      </c>
      <c r="C28" s="54" t="s">
        <v>237</v>
      </c>
      <c r="D28" s="55" t="s">
        <v>230</v>
      </c>
      <c r="E28" s="55">
        <v>5</v>
      </c>
      <c r="F28" s="55" t="s">
        <v>228</v>
      </c>
      <c r="G28" s="55">
        <v>4</v>
      </c>
      <c r="H28" s="55" t="s">
        <v>228</v>
      </c>
      <c r="I28" s="55">
        <v>2</v>
      </c>
    </row>
    <row r="29" spans="2:9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1">
        <v>2</v>
      </c>
    </row>
    <row r="30" spans="2:9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4</v>
      </c>
      <c r="H30" s="55" t="s">
        <v>228</v>
      </c>
      <c r="I30" s="55">
        <v>2</v>
      </c>
    </row>
    <row r="31" spans="2:9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4</v>
      </c>
      <c r="H31" s="51" t="s">
        <v>228</v>
      </c>
      <c r="I31" s="51">
        <v>2</v>
      </c>
    </row>
    <row r="32" spans="2:9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5">
        <v>2</v>
      </c>
    </row>
    <row r="33" spans="2:1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1">
        <v>2</v>
      </c>
    </row>
    <row r="34" spans="2:16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  <c r="P34" t="s">
        <v>173</v>
      </c>
    </row>
    <row r="35" spans="2:16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16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16" ht="15.6" x14ac:dyDescent="0.3">
      <c r="B37" s="49" t="s">
        <v>246</v>
      </c>
      <c r="C37" s="50"/>
      <c r="D37" s="57" t="s">
        <v>247</v>
      </c>
      <c r="E37" s="58">
        <f>+SUM(E13:E36)</f>
        <v>73</v>
      </c>
      <c r="F37" s="57" t="s">
        <v>247</v>
      </c>
      <c r="G37" s="58">
        <f>+SUM(G13:G36)</f>
        <v>50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51" priority="1">
      <formula>E7=""</formula>
    </cfRule>
  </conditionalFormatting>
  <conditionalFormatting sqref="D7">
    <cfRule type="expression" dxfId="50" priority="2">
      <formula>D7=""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22" zoomScale="80" zoomScaleNormal="80" workbookViewId="0">
      <selection activeCell="D41" sqref="D1:D1048576"/>
    </sheetView>
  </sheetViews>
  <sheetFormatPr baseColWidth="10" defaultRowHeight="14.4" x14ac:dyDescent="0.3"/>
  <cols>
    <col min="4" max="4" width="43.33203125" customWidth="1"/>
    <col min="5" max="5" width="23.109375" bestFit="1" customWidth="1"/>
    <col min="9" max="9" width="15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(1 -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1</v>
      </c>
      <c r="C5" s="27" t="s">
        <v>63</v>
      </c>
      <c r="D5" s="27" t="str">
        <f>+'Operador PA'!D32</f>
        <v>Archipiélago de Chiloé</v>
      </c>
      <c r="E5" s="27" t="str">
        <f>+'Operador PA'!F32</f>
        <v>Hospital Regional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18" t="str">
        <f>+D5</f>
        <v>Archipiélago de Chiloé</v>
      </c>
      <c r="E7" s="118"/>
      <c r="F7" s="118"/>
      <c r="G7" s="118"/>
      <c r="H7" s="118"/>
      <c r="I7" s="118"/>
    </row>
    <row r="8" spans="2:9" x14ac:dyDescent="0.3">
      <c r="B8" s="117" t="s">
        <v>65</v>
      </c>
      <c r="C8" s="117"/>
      <c r="D8" s="118" t="str">
        <f>+E5</f>
        <v>Hospital Regional</v>
      </c>
      <c r="E8" s="118"/>
      <c r="F8" s="118"/>
      <c r="G8" s="118"/>
      <c r="H8" s="118"/>
      <c r="I8" s="118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0">
        <v>1</v>
      </c>
      <c r="C12" s="112" t="s">
        <v>70</v>
      </c>
      <c r="D12" s="112"/>
      <c r="E12" s="109" t="s">
        <v>71</v>
      </c>
      <c r="F12" s="109"/>
      <c r="G12" s="31"/>
    </row>
    <row r="13" spans="2:9" x14ac:dyDescent="0.3">
      <c r="B13" s="30">
        <v>2</v>
      </c>
      <c r="C13" s="112" t="s">
        <v>72</v>
      </c>
      <c r="D13" s="112"/>
      <c r="E13" s="109" t="s">
        <v>71</v>
      </c>
      <c r="F13" s="109"/>
      <c r="G13" s="31"/>
    </row>
    <row r="14" spans="2:9" x14ac:dyDescent="0.3">
      <c r="B14" s="30">
        <v>3</v>
      </c>
      <c r="C14" s="112" t="s">
        <v>73</v>
      </c>
      <c r="D14" s="112"/>
      <c r="E14" s="109" t="s">
        <v>71</v>
      </c>
      <c r="F14" s="109"/>
      <c r="G14" s="31"/>
    </row>
    <row r="15" spans="2:9" x14ac:dyDescent="0.3">
      <c r="B15" s="30">
        <v>4</v>
      </c>
      <c r="C15" s="112" t="s">
        <v>74</v>
      </c>
      <c r="D15" s="112"/>
      <c r="E15" s="109" t="s">
        <v>71</v>
      </c>
      <c r="F15" s="109"/>
      <c r="G15" s="31"/>
    </row>
    <row r="16" spans="2:9" x14ac:dyDescent="0.3">
      <c r="B16" s="30">
        <v>5</v>
      </c>
      <c r="C16" s="112" t="s">
        <v>75</v>
      </c>
      <c r="D16" s="112"/>
      <c r="E16" s="109" t="s">
        <v>71</v>
      </c>
      <c r="F16" s="109"/>
      <c r="G16" s="31"/>
    </row>
    <row r="17" spans="2:9" x14ac:dyDescent="0.3">
      <c r="B17" s="30">
        <v>6</v>
      </c>
      <c r="C17" s="112" t="s">
        <v>76</v>
      </c>
      <c r="D17" s="112"/>
      <c r="E17" s="109" t="s">
        <v>71</v>
      </c>
      <c r="F17" s="109"/>
      <c r="G17" s="31"/>
    </row>
    <row r="18" spans="2:9" x14ac:dyDescent="0.3">
      <c r="B18" s="30">
        <v>7</v>
      </c>
      <c r="C18" s="112" t="s">
        <v>77</v>
      </c>
      <c r="D18" s="112"/>
      <c r="E18" s="109" t="s">
        <v>71</v>
      </c>
      <c r="F18" s="109"/>
      <c r="G18" s="31"/>
    </row>
    <row r="19" spans="2:9" x14ac:dyDescent="0.3">
      <c r="B19" s="30">
        <v>8</v>
      </c>
      <c r="C19" s="108" t="s">
        <v>78</v>
      </c>
      <c r="D19" s="108"/>
      <c r="E19" s="109" t="s">
        <v>71</v>
      </c>
      <c r="F19" s="109"/>
      <c r="G19" s="31"/>
    </row>
    <row r="20" spans="2:9" x14ac:dyDescent="0.3">
      <c r="B20" s="30">
        <v>9</v>
      </c>
      <c r="C20" s="108" t="s">
        <v>79</v>
      </c>
      <c r="D20" s="108"/>
      <c r="E20" s="109" t="s">
        <v>71</v>
      </c>
      <c r="F20" s="109"/>
      <c r="G20" s="31"/>
    </row>
    <row r="21" spans="2:9" x14ac:dyDescent="0.3">
      <c r="B21" s="30">
        <v>10</v>
      </c>
      <c r="C21" s="108" t="s">
        <v>80</v>
      </c>
      <c r="D21" s="108"/>
      <c r="E21" s="109" t="s">
        <v>71</v>
      </c>
      <c r="F21" s="109"/>
      <c r="G21" s="31"/>
    </row>
    <row r="22" spans="2:9" x14ac:dyDescent="0.3">
      <c r="B22" s="30">
        <v>11</v>
      </c>
      <c r="C22" s="108" t="s">
        <v>81</v>
      </c>
      <c r="D22" s="108"/>
      <c r="E22" s="109" t="s">
        <v>71</v>
      </c>
      <c r="F22" s="109"/>
      <c r="G22" s="31"/>
    </row>
    <row r="23" spans="2:9" x14ac:dyDescent="0.3">
      <c r="B23" s="30">
        <v>12</v>
      </c>
      <c r="C23" s="108" t="s">
        <v>82</v>
      </c>
      <c r="D23" s="108"/>
      <c r="E23" s="109" t="s">
        <v>71</v>
      </c>
      <c r="F23" s="109"/>
      <c r="G23" s="31"/>
    </row>
    <row r="24" spans="2:9" x14ac:dyDescent="0.3">
      <c r="B24" s="30">
        <v>13</v>
      </c>
      <c r="C24" s="113" t="s">
        <v>280</v>
      </c>
      <c r="D24" s="114"/>
      <c r="E24" s="109" t="s">
        <v>71</v>
      </c>
      <c r="F24" s="109"/>
      <c r="G24" s="31"/>
    </row>
    <row r="25" spans="2:9" x14ac:dyDescent="0.3">
      <c r="B25" s="30">
        <v>14</v>
      </c>
      <c r="C25" s="113" t="s">
        <v>281</v>
      </c>
      <c r="D25" s="114"/>
      <c r="E25" s="109" t="s">
        <v>71</v>
      </c>
      <c r="F25" s="109"/>
      <c r="G25" s="31"/>
      <c r="H25" s="25"/>
      <c r="I25" s="25"/>
    </row>
    <row r="26" spans="2:9" x14ac:dyDescent="0.3">
      <c r="B26" s="30">
        <v>15</v>
      </c>
      <c r="C26" s="113" t="s">
        <v>282</v>
      </c>
      <c r="D26" s="114"/>
      <c r="E26" s="109" t="s">
        <v>71</v>
      </c>
      <c r="F26" s="109"/>
      <c r="G26" s="31"/>
      <c r="H26" s="25"/>
      <c r="I26" s="25"/>
    </row>
    <row r="27" spans="2:9" x14ac:dyDescent="0.3">
      <c r="B27" s="30">
        <v>16</v>
      </c>
      <c r="C27" s="113" t="s">
        <v>82</v>
      </c>
      <c r="D27" s="114"/>
      <c r="E27" s="109" t="s">
        <v>71</v>
      </c>
      <c r="F27" s="109"/>
      <c r="G27" s="31"/>
      <c r="H27" s="25"/>
      <c r="I27" s="25"/>
    </row>
    <row r="28" spans="2:9" x14ac:dyDescent="0.3">
      <c r="B28" s="30">
        <v>17</v>
      </c>
      <c r="C28" s="112" t="s">
        <v>83</v>
      </c>
      <c r="D28" s="112"/>
      <c r="E28" s="109" t="s">
        <v>71</v>
      </c>
      <c r="F28" s="109"/>
      <c r="G28" s="31"/>
      <c r="H28" s="25"/>
      <c r="I28" s="25"/>
    </row>
    <row r="29" spans="2:9" x14ac:dyDescent="0.3">
      <c r="B29" s="30">
        <v>18</v>
      </c>
      <c r="C29" s="110" t="s">
        <v>84</v>
      </c>
      <c r="D29" s="111"/>
      <c r="E29" s="109" t="s">
        <v>71</v>
      </c>
      <c r="F29" s="109"/>
      <c r="G29" s="31"/>
      <c r="H29" s="25"/>
      <c r="I29" s="25"/>
    </row>
    <row r="30" spans="2:9" x14ac:dyDescent="0.3">
      <c r="B30" s="30">
        <v>19</v>
      </c>
      <c r="C30" s="108" t="s">
        <v>85</v>
      </c>
      <c r="D30" s="108"/>
      <c r="E30" s="109" t="s">
        <v>71</v>
      </c>
      <c r="F30" s="109"/>
      <c r="G30" s="31"/>
    </row>
    <row r="31" spans="2:9" x14ac:dyDescent="0.3">
      <c r="B31" s="30">
        <v>20</v>
      </c>
      <c r="C31" s="108" t="s">
        <v>86</v>
      </c>
      <c r="D31" s="108"/>
      <c r="E31" s="109" t="s">
        <v>71</v>
      </c>
      <c r="F31" s="109"/>
      <c r="G31" s="31"/>
    </row>
    <row r="32" spans="2:9" x14ac:dyDescent="0.3">
      <c r="B32" s="30">
        <v>21</v>
      </c>
      <c r="C32" s="108" t="s">
        <v>87</v>
      </c>
      <c r="D32" s="108"/>
      <c r="E32" s="109" t="s">
        <v>71</v>
      </c>
      <c r="F32" s="109"/>
      <c r="G32" s="25"/>
    </row>
    <row r="33" spans="1:7" x14ac:dyDescent="0.3">
      <c r="B33" s="30">
        <v>22</v>
      </c>
      <c r="C33" s="108" t="s">
        <v>88</v>
      </c>
      <c r="D33" s="108"/>
      <c r="E33" s="109" t="s">
        <v>71</v>
      </c>
      <c r="F33" s="109"/>
      <c r="G33" s="25"/>
    </row>
    <row r="34" spans="1:7" x14ac:dyDescent="0.3">
      <c r="A34" s="32"/>
      <c r="B34" s="30">
        <v>23</v>
      </c>
      <c r="C34" s="108" t="s">
        <v>89</v>
      </c>
      <c r="D34" s="108"/>
      <c r="E34" s="109" t="s">
        <v>71</v>
      </c>
      <c r="F34" s="109"/>
      <c r="G34" s="33"/>
    </row>
    <row r="35" spans="1:7" x14ac:dyDescent="0.3">
      <c r="A35" s="32"/>
      <c r="B35" s="30">
        <v>24</v>
      </c>
      <c r="C35" s="108" t="s">
        <v>90</v>
      </c>
      <c r="D35" s="108"/>
      <c r="E35" s="109" t="s">
        <v>71</v>
      </c>
      <c r="F35" s="109"/>
      <c r="G35" s="32"/>
    </row>
    <row r="36" spans="1:7" x14ac:dyDescent="0.3">
      <c r="A36" s="32"/>
      <c r="B36" s="30">
        <v>25</v>
      </c>
      <c r="C36" s="108" t="s">
        <v>91</v>
      </c>
      <c r="D36" s="108"/>
      <c r="E36" s="109" t="s">
        <v>71</v>
      </c>
      <c r="F36" s="109"/>
      <c r="G36" s="32"/>
    </row>
    <row r="37" spans="1:7" x14ac:dyDescent="0.3">
      <c r="A37" s="32"/>
      <c r="B37" s="30">
        <v>26</v>
      </c>
      <c r="C37" s="108" t="s">
        <v>92</v>
      </c>
      <c r="D37" s="108"/>
      <c r="E37" s="109" t="s">
        <v>71</v>
      </c>
      <c r="F37" s="109"/>
      <c r="G37" s="32"/>
    </row>
    <row r="38" spans="1:7" x14ac:dyDescent="0.3">
      <c r="B38" s="30">
        <v>27</v>
      </c>
      <c r="C38" s="108" t="s">
        <v>89</v>
      </c>
      <c r="D38" s="108"/>
      <c r="E38" s="109" t="s">
        <v>71</v>
      </c>
      <c r="F38" s="109"/>
    </row>
    <row r="39" spans="1:7" x14ac:dyDescent="0.3">
      <c r="B39" s="30">
        <v>28</v>
      </c>
      <c r="C39" s="108" t="s">
        <v>60</v>
      </c>
      <c r="D39" s="108"/>
      <c r="E39" s="109" t="s">
        <v>71</v>
      </c>
      <c r="F39" s="109"/>
    </row>
    <row r="40" spans="1:7" x14ac:dyDescent="0.3">
      <c r="B40" s="30">
        <v>29</v>
      </c>
      <c r="C40" s="108" t="s">
        <v>47</v>
      </c>
      <c r="D40" s="108"/>
      <c r="E40" s="109" t="s">
        <v>71</v>
      </c>
      <c r="F40" s="109"/>
    </row>
  </sheetData>
  <mergeCells count="66">
    <mergeCell ref="B2:I2"/>
    <mergeCell ref="B7:C7"/>
    <mergeCell ref="D7:I7"/>
    <mergeCell ref="B8:C8"/>
    <mergeCell ref="D8:I8"/>
    <mergeCell ref="E16:F16"/>
    <mergeCell ref="C17:D17"/>
    <mergeCell ref="E17:F17"/>
    <mergeCell ref="C16:D16"/>
    <mergeCell ref="B10:F10"/>
    <mergeCell ref="C11:D11"/>
    <mergeCell ref="E11:F11"/>
    <mergeCell ref="C15:D15"/>
    <mergeCell ref="E15:F15"/>
    <mergeCell ref="C12:D12"/>
    <mergeCell ref="E12:F12"/>
    <mergeCell ref="C13:D13"/>
    <mergeCell ref="E13:F13"/>
    <mergeCell ref="C14:D14"/>
    <mergeCell ref="E14:F14"/>
    <mergeCell ref="E22:F22"/>
    <mergeCell ref="E21:F21"/>
    <mergeCell ref="C19:D19"/>
    <mergeCell ref="C18:D18"/>
    <mergeCell ref="C22:D22"/>
    <mergeCell ref="E19:F19"/>
    <mergeCell ref="E18:F18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C37:D37"/>
    <mergeCell ref="C38:D38"/>
    <mergeCell ref="C39:D39"/>
    <mergeCell ref="C40:D40"/>
    <mergeCell ref="E37:F37"/>
    <mergeCell ref="E38:F38"/>
    <mergeCell ref="E39:F39"/>
    <mergeCell ref="E40:F40"/>
  </mergeCells>
  <conditionalFormatting sqref="E5">
    <cfRule type="expression" dxfId="174" priority="50">
      <formula>E5=""</formula>
    </cfRule>
  </conditionalFormatting>
  <conditionalFormatting sqref="B5">
    <cfRule type="expression" dxfId="173" priority="77">
      <formula>B5=""</formula>
    </cfRule>
  </conditionalFormatting>
  <conditionalFormatting sqref="C5">
    <cfRule type="expression" dxfId="172" priority="108">
      <formula>C5=""</formula>
    </cfRule>
  </conditionalFormatting>
  <conditionalFormatting sqref="D5">
    <cfRule type="expression" dxfId="171" priority="153">
      <formula>D5=""</formula>
    </cfRule>
  </conditionalFormatting>
  <conditionalFormatting sqref="D7:I8">
    <cfRule type="expression" dxfId="170" priority="173">
      <formula>D7=""</formula>
    </cfRule>
  </conditionalFormatting>
  <pageMargins left="0.70833330000000005" right="0.70833330000000005" top="0.74791660000000004" bottom="0.74791660000000004" header="0.3152778" footer="0.3152778"/>
  <pageSetup paperSize="9" scale="57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85" zoomScaleNormal="85" workbookViewId="0">
      <selection activeCell="P36" sqref="P36"/>
    </sheetView>
  </sheetViews>
  <sheetFormatPr baseColWidth="10" defaultRowHeight="14.4" x14ac:dyDescent="0.3"/>
  <cols>
    <col min="4" max="4" width="15" customWidth="1"/>
    <col min="5" max="5" width="12.44140625" customWidth="1"/>
    <col min="6" max="6" width="21.33203125" customWidth="1"/>
  </cols>
  <sheetData>
    <row r="2" spans="2:9" ht="22.2" x14ac:dyDescent="0.3">
      <c r="B2" s="116" t="str">
        <f>"PROGRAMA DE OPERACIÓN DEL SERVICIO ("&amp;B7&amp;" - "&amp;C7&amp;")"</f>
        <v>PROGRAMA DE OPERACIÓN DEL SERVICIO (1 -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1</v>
      </c>
      <c r="C7" s="47" t="s">
        <v>93</v>
      </c>
      <c r="D7" s="47" t="s">
        <v>47</v>
      </c>
      <c r="E7" s="47" t="s">
        <v>46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5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5</v>
      </c>
      <c r="F21" s="51" t="s">
        <v>228</v>
      </c>
      <c r="G21" s="51">
        <v>3</v>
      </c>
      <c r="H21" s="51"/>
      <c r="I21" s="52"/>
    </row>
    <row r="22" spans="2:9" x14ac:dyDescent="0.3">
      <c r="B22" s="53">
        <v>9</v>
      </c>
      <c r="C22" s="54" t="s">
        <v>229</v>
      </c>
      <c r="D22" s="55" t="s">
        <v>230</v>
      </c>
      <c r="E22" s="55">
        <v>5</v>
      </c>
      <c r="F22" s="55" t="s">
        <v>228</v>
      </c>
      <c r="G22" s="55">
        <v>3</v>
      </c>
      <c r="H22" s="55" t="s">
        <v>228</v>
      </c>
      <c r="I22" s="55">
        <v>2</v>
      </c>
    </row>
    <row r="23" spans="2:9" x14ac:dyDescent="0.3">
      <c r="B23" s="49">
        <v>10</v>
      </c>
      <c r="C23" s="50" t="s">
        <v>231</v>
      </c>
      <c r="D23" s="51" t="s">
        <v>230</v>
      </c>
      <c r="E23" s="51">
        <v>5</v>
      </c>
      <c r="F23" s="51" t="s">
        <v>232</v>
      </c>
      <c r="G23" s="51">
        <v>4</v>
      </c>
      <c r="H23" s="51" t="s">
        <v>228</v>
      </c>
      <c r="I23" s="51">
        <v>2</v>
      </c>
    </row>
    <row r="24" spans="2:9" x14ac:dyDescent="0.3">
      <c r="B24" s="53">
        <v>11</v>
      </c>
      <c r="C24" s="54" t="s">
        <v>233</v>
      </c>
      <c r="D24" s="55" t="s">
        <v>230</v>
      </c>
      <c r="E24" s="55">
        <v>5</v>
      </c>
      <c r="F24" s="55" t="s">
        <v>230</v>
      </c>
      <c r="G24" s="55">
        <v>4</v>
      </c>
      <c r="H24" s="55" t="s">
        <v>228</v>
      </c>
      <c r="I24" s="55">
        <v>2</v>
      </c>
    </row>
    <row r="25" spans="2:9" x14ac:dyDescent="0.3">
      <c r="B25" s="49">
        <v>12</v>
      </c>
      <c r="C25" s="50" t="s">
        <v>234</v>
      </c>
      <c r="D25" s="51" t="s">
        <v>226</v>
      </c>
      <c r="E25" s="51">
        <v>5</v>
      </c>
      <c r="F25" s="51" t="s">
        <v>230</v>
      </c>
      <c r="G25" s="51">
        <v>4</v>
      </c>
      <c r="H25" s="51" t="s">
        <v>228</v>
      </c>
      <c r="I25" s="51">
        <v>2</v>
      </c>
    </row>
    <row r="26" spans="2:9" x14ac:dyDescent="0.3">
      <c r="B26" s="53">
        <v>13</v>
      </c>
      <c r="C26" s="54" t="s">
        <v>235</v>
      </c>
      <c r="D26" s="55" t="s">
        <v>226</v>
      </c>
      <c r="E26" s="55">
        <v>5</v>
      </c>
      <c r="F26" s="55" t="s">
        <v>230</v>
      </c>
      <c r="G26" s="55">
        <v>4</v>
      </c>
      <c r="H26" s="55" t="s">
        <v>228</v>
      </c>
      <c r="I26" s="55">
        <v>2</v>
      </c>
    </row>
    <row r="27" spans="2:9" x14ac:dyDescent="0.3">
      <c r="B27" s="49">
        <v>14</v>
      </c>
      <c r="C27" s="50" t="s">
        <v>236</v>
      </c>
      <c r="D27" s="51" t="s">
        <v>226</v>
      </c>
      <c r="E27" s="51">
        <v>5</v>
      </c>
      <c r="F27" s="51" t="s">
        <v>230</v>
      </c>
      <c r="G27" s="51">
        <v>4</v>
      </c>
      <c r="H27" s="51" t="s">
        <v>228</v>
      </c>
      <c r="I27" s="51">
        <v>2</v>
      </c>
    </row>
    <row r="28" spans="2:9" x14ac:dyDescent="0.3">
      <c r="B28" s="53">
        <v>15</v>
      </c>
      <c r="C28" s="54" t="s">
        <v>237</v>
      </c>
      <c r="D28" s="55" t="s">
        <v>230</v>
      </c>
      <c r="E28" s="55">
        <v>5</v>
      </c>
      <c r="F28" s="55" t="s">
        <v>228</v>
      </c>
      <c r="G28" s="55">
        <v>4</v>
      </c>
      <c r="H28" s="55" t="s">
        <v>228</v>
      </c>
      <c r="I28" s="55">
        <v>2</v>
      </c>
    </row>
    <row r="29" spans="2:9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1">
        <v>2</v>
      </c>
    </row>
    <row r="30" spans="2:9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4</v>
      </c>
      <c r="H30" s="55" t="s">
        <v>228</v>
      </c>
      <c r="I30" s="55">
        <v>2</v>
      </c>
    </row>
    <row r="31" spans="2:9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4</v>
      </c>
      <c r="H31" s="51" t="s">
        <v>228</v>
      </c>
      <c r="I31" s="51">
        <v>2</v>
      </c>
    </row>
    <row r="32" spans="2:9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5">
        <v>2</v>
      </c>
    </row>
    <row r="33" spans="2:9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1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70</v>
      </c>
      <c r="F37" s="57" t="s">
        <v>247</v>
      </c>
      <c r="G37" s="58">
        <f>+SUM(G13:G36)</f>
        <v>50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9" priority="1">
      <formula>E7=""</formula>
    </cfRule>
  </conditionalFormatting>
  <conditionalFormatting sqref="D7">
    <cfRule type="expression" dxfId="48" priority="2">
      <formula>D7=""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9" zoomScale="85" zoomScaleNormal="85" workbookViewId="0">
      <selection activeCell="D13" sqref="D13:I36"/>
    </sheetView>
  </sheetViews>
  <sheetFormatPr baseColWidth="10" defaultRowHeight="14.4" x14ac:dyDescent="0.3"/>
  <cols>
    <col min="4" max="4" width="12.44140625" customWidth="1"/>
    <col min="5" max="5" width="21.44140625" customWidth="1"/>
    <col min="6" max="6" width="1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(1VN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50</v>
      </c>
      <c r="C7" s="47" t="s">
        <v>63</v>
      </c>
      <c r="D7" s="47" t="s">
        <v>46</v>
      </c>
      <c r="E7" s="47" t="s">
        <v>51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1">
        <v>1</v>
      </c>
      <c r="F13" s="51" t="s">
        <v>228</v>
      </c>
      <c r="G13" s="51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5"/>
      <c r="F14" s="55"/>
      <c r="G14" s="55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1"/>
      <c r="F15" s="51"/>
      <c r="G15" s="51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5"/>
      <c r="F16" s="55"/>
      <c r="G16" s="55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1"/>
      <c r="F17" s="51"/>
      <c r="G17" s="51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5"/>
      <c r="F18" s="55"/>
      <c r="G18" s="55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1"/>
      <c r="F19" s="51"/>
      <c r="G19" s="51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5"/>
      <c r="F20" s="55"/>
      <c r="G20" s="55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1"/>
      <c r="F21" s="51"/>
      <c r="G21" s="51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5"/>
      <c r="F22" s="55"/>
      <c r="G22" s="55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1"/>
      <c r="F23" s="51"/>
      <c r="G23" s="51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5"/>
      <c r="F24" s="55"/>
      <c r="G24" s="55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1"/>
      <c r="F25" s="51"/>
      <c r="G25" s="51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5"/>
      <c r="F26" s="55"/>
      <c r="G26" s="55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1"/>
      <c r="F27" s="51"/>
      <c r="G27" s="51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5"/>
      <c r="F28" s="55"/>
      <c r="G28" s="55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1"/>
      <c r="F29" s="51"/>
      <c r="G29" s="51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5"/>
      <c r="F30" s="55"/>
      <c r="G30" s="55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1"/>
      <c r="F31" s="51"/>
      <c r="G31" s="51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5"/>
      <c r="F32" s="55"/>
      <c r="G32" s="55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1"/>
      <c r="F33" s="51"/>
      <c r="G33" s="51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5"/>
      <c r="F34" s="55"/>
      <c r="G34" s="55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1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5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7" priority="1">
      <formula>E7=""</formula>
    </cfRule>
  </conditionalFormatting>
  <conditionalFormatting sqref="D7">
    <cfRule type="expression" dxfId="46" priority="2">
      <formula>D7=""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85" zoomScaleNormal="85" workbookViewId="0">
      <selection activeCell="D13" sqref="D13:I36"/>
    </sheetView>
  </sheetViews>
  <sheetFormatPr baseColWidth="10" defaultRowHeight="14.4" x14ac:dyDescent="0.3"/>
  <cols>
    <col min="4" max="4" width="13.44140625" customWidth="1"/>
    <col min="5" max="5" width="19.44140625" customWidth="1"/>
    <col min="6" max="6" width="16.44140625" customWidth="1"/>
  </cols>
  <sheetData>
    <row r="2" spans="2:9" ht="22.2" x14ac:dyDescent="0.3">
      <c r="B2" s="116" t="str">
        <f>"PROGRAMA DE OPERACIÓN DEL SERVICIO ("&amp;B7&amp;" - "&amp;C7&amp;")"</f>
        <v>PROGRAMA DE OPERACIÓN DEL SERVICIO (1VN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 t="s">
        <v>50</v>
      </c>
      <c r="C7" s="47" t="s">
        <v>93</v>
      </c>
      <c r="D7" s="47" t="s">
        <v>51</v>
      </c>
      <c r="E7" s="47" t="s">
        <v>46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1">
        <v>1</v>
      </c>
      <c r="F13" s="51" t="s">
        <v>228</v>
      </c>
      <c r="G13" s="52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5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1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5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1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5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1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5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1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5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1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5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1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5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1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5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1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5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1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5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1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5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5" priority="1">
      <formula>E7=""</formula>
    </cfRule>
  </conditionalFormatting>
  <conditionalFormatting sqref="D7">
    <cfRule type="expression" dxfId="44" priority="2">
      <formula>D7=""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5" zoomScale="85" zoomScaleNormal="85" workbookViewId="0">
      <selection activeCell="G21" sqref="G21:G33"/>
    </sheetView>
  </sheetViews>
  <sheetFormatPr baseColWidth="10" defaultRowHeight="14.4" x14ac:dyDescent="0.3"/>
  <cols>
    <col min="4" max="4" width="18.44140625" customWidth="1"/>
    <col min="6" max="6" width="20.44140625" customWidth="1"/>
  </cols>
  <sheetData>
    <row r="2" spans="2:9" ht="22.2" x14ac:dyDescent="0.3">
      <c r="B2" s="116" t="str">
        <f>"PROGRAMA DE OPERACIÓN DEL SERVICIO ("&amp;B7&amp;" - "&amp;C7&amp;")"</f>
        <v>PROGRAMA DE OPERACIÓN DEL SERVICIO (2 -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>
        <v>2</v>
      </c>
      <c r="C7" s="47" t="s">
        <v>63</v>
      </c>
      <c r="D7" s="47" t="s">
        <v>52</v>
      </c>
      <c r="E7" s="47" t="s">
        <v>53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6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3</v>
      </c>
      <c r="H21" s="51"/>
      <c r="I21" s="52"/>
    </row>
    <row r="22" spans="2:9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3</v>
      </c>
      <c r="H22" s="55" t="s">
        <v>228</v>
      </c>
      <c r="I22" s="55">
        <v>2</v>
      </c>
    </row>
    <row r="23" spans="2:9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1">
        <v>2</v>
      </c>
    </row>
    <row r="24" spans="2:9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3</v>
      </c>
      <c r="H24" s="55" t="s">
        <v>228</v>
      </c>
      <c r="I24" s="55">
        <v>2</v>
      </c>
    </row>
    <row r="25" spans="2:9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1">
        <v>2</v>
      </c>
    </row>
    <row r="26" spans="2:9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5">
        <v>2</v>
      </c>
    </row>
    <row r="27" spans="2:9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1">
        <v>2</v>
      </c>
    </row>
    <row r="28" spans="2:9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5">
        <v>2</v>
      </c>
    </row>
    <row r="29" spans="2:9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3</v>
      </c>
      <c r="H29" s="51" t="s">
        <v>228</v>
      </c>
      <c r="I29" s="51">
        <v>2</v>
      </c>
    </row>
    <row r="30" spans="2:9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3</v>
      </c>
      <c r="H30" s="55" t="s">
        <v>228</v>
      </c>
      <c r="I30" s="55">
        <v>2</v>
      </c>
    </row>
    <row r="31" spans="2:9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3</v>
      </c>
      <c r="H31" s="51" t="s">
        <v>228</v>
      </c>
      <c r="I31" s="51">
        <v>2</v>
      </c>
    </row>
    <row r="32" spans="2:9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3</v>
      </c>
      <c r="H32" s="55" t="s">
        <v>228</v>
      </c>
      <c r="I32" s="55">
        <v>2</v>
      </c>
    </row>
    <row r="33" spans="2:9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3</v>
      </c>
      <c r="H33" s="51" t="s">
        <v>228</v>
      </c>
      <c r="I33" s="51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63</v>
      </c>
      <c r="F37" s="57" t="s">
        <v>247</v>
      </c>
      <c r="G37" s="58">
        <f>+SUM(G13:G36)</f>
        <v>39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3" priority="1">
      <formula>E7=""</formula>
    </cfRule>
  </conditionalFormatting>
  <conditionalFormatting sqref="D7">
    <cfRule type="expression" dxfId="42" priority="2">
      <formula>D7=""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5" zoomScale="90" zoomScaleNormal="90" workbookViewId="0">
      <selection activeCell="G21" sqref="G21:G33"/>
    </sheetView>
  </sheetViews>
  <sheetFormatPr baseColWidth="10" defaultRowHeight="14.4" x14ac:dyDescent="0.3"/>
  <cols>
    <col min="5" max="5" width="26.44140625" customWidth="1"/>
    <col min="6" max="6" width="19.6640625" customWidth="1"/>
  </cols>
  <sheetData>
    <row r="2" spans="2:9" ht="22.2" x14ac:dyDescent="0.3">
      <c r="B2" s="116" t="str">
        <f>"PROGRAMA DE OPERACIÓN DEL SERVICIO ("&amp;B7&amp;" - "&amp;C7&amp;")"</f>
        <v>PROGRAMA DE OPERACIÓN DEL SERVICIO (2 -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>
        <v>2</v>
      </c>
      <c r="C7" s="47" t="s">
        <v>93</v>
      </c>
      <c r="D7" s="47" t="s">
        <v>53</v>
      </c>
      <c r="E7" s="47" t="s">
        <v>52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5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62</v>
      </c>
      <c r="F37" s="57" t="s">
        <v>247</v>
      </c>
      <c r="G37" s="58">
        <f>+SUM(G13:G36)</f>
        <v>39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41" priority="1">
      <formula>E7=""</formula>
    </cfRule>
  </conditionalFormatting>
  <conditionalFormatting sqref="D7">
    <cfRule type="expression" dxfId="40" priority="2">
      <formula>D7=""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85" zoomScaleNormal="85" workbookViewId="0">
      <selection activeCell="D13" sqref="D13:I36"/>
    </sheetView>
  </sheetViews>
  <sheetFormatPr baseColWidth="10" defaultRowHeight="14.4" x14ac:dyDescent="0.3"/>
  <cols>
    <col min="5" max="5" width="13.88671875" customWidth="1"/>
    <col min="6" max="6" width="1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(2VN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54</v>
      </c>
      <c r="C7" s="47" t="s">
        <v>63</v>
      </c>
      <c r="D7" s="47" t="s">
        <v>52</v>
      </c>
      <c r="E7" s="47" t="s">
        <v>51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1</v>
      </c>
      <c r="F13" s="51" t="s">
        <v>248</v>
      </c>
      <c r="G13" s="52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6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9" priority="1">
      <formula>E7=""</formula>
    </cfRule>
  </conditionalFormatting>
  <conditionalFormatting sqref="D7">
    <cfRule type="expression" dxfId="38" priority="2">
      <formula>D7=""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3" zoomScale="85" zoomScaleNormal="85" workbookViewId="0">
      <selection activeCell="D13" sqref="D13:I36"/>
    </sheetView>
  </sheetViews>
  <sheetFormatPr baseColWidth="10" defaultRowHeight="14.4" x14ac:dyDescent="0.3"/>
  <cols>
    <col min="4" max="4" width="13.88671875" customWidth="1"/>
  </cols>
  <sheetData>
    <row r="2" spans="2:9" ht="22.2" x14ac:dyDescent="0.3">
      <c r="B2" s="116" t="str">
        <f>"PROGRAMA DE OPERACIÓN DEL SERVICIO ("&amp;B7&amp;" - "&amp;C7&amp;")"</f>
        <v>PROGRAMA DE OPERACIÓN DEL SERVICIO (2VN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54</v>
      </c>
      <c r="C7" s="47" t="s">
        <v>93</v>
      </c>
      <c r="D7" s="47" t="s">
        <v>51</v>
      </c>
      <c r="E7" s="47" t="s">
        <v>52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1</v>
      </c>
      <c r="F13" s="51" t="s">
        <v>228</v>
      </c>
      <c r="G13" s="52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10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10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10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10" ht="15.6" x14ac:dyDescent="0.3">
      <c r="B36" s="53">
        <v>23</v>
      </c>
      <c r="C36" s="54" t="s">
        <v>245</v>
      </c>
      <c r="D36" s="55" t="s">
        <v>228</v>
      </c>
      <c r="E36" s="56">
        <v>2</v>
      </c>
      <c r="F36" s="55"/>
      <c r="G36" s="56"/>
      <c r="H36" s="55"/>
      <c r="I36" s="56"/>
    </row>
    <row r="37" spans="2:10" ht="15.6" x14ac:dyDescent="0.3">
      <c r="B37" s="49" t="s">
        <v>246</v>
      </c>
      <c r="C37" s="50"/>
      <c r="D37" s="57" t="s">
        <v>247</v>
      </c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  <c r="J37">
        <f>(3*E37)</f>
        <v>15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7" priority="1">
      <formula>E7=""</formula>
    </cfRule>
  </conditionalFormatting>
  <conditionalFormatting sqref="D7">
    <cfRule type="expression" dxfId="36" priority="2">
      <formula>D7=""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5" workbookViewId="0">
      <selection activeCell="D13" sqref="D13:I36"/>
    </sheetView>
  </sheetViews>
  <sheetFormatPr baseColWidth="10" defaultRowHeight="14.4" x14ac:dyDescent="0.3"/>
  <cols>
    <col min="4" max="4" width="19.44140625" bestFit="1" customWidth="1"/>
    <col min="6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(5 -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f>+'Operador PA'!A40</f>
        <v>5</v>
      </c>
      <c r="C7" s="47" t="s">
        <v>63</v>
      </c>
      <c r="D7" s="47" t="str">
        <f>+'Operador PA'!D40</f>
        <v>Villa Mirador al Estrecho</v>
      </c>
      <c r="E7" s="47" t="str">
        <f>+'Operador PA'!F40</f>
        <v>Zona Franca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4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2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2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59</v>
      </c>
      <c r="F37" s="57" t="s">
        <v>247</v>
      </c>
      <c r="G37" s="58">
        <f>+SUM(G13:G36)</f>
        <v>37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5" priority="1">
      <formula>E7=""</formula>
    </cfRule>
  </conditionalFormatting>
  <conditionalFormatting sqref="D7">
    <cfRule type="expression" dxfId="34" priority="2">
      <formula>D7=""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5" workbookViewId="0">
      <selection activeCell="D13" sqref="D13:I36"/>
    </sheetView>
  </sheetViews>
  <sheetFormatPr baseColWidth="10" defaultRowHeight="14.4" x14ac:dyDescent="0.3"/>
  <cols>
    <col min="5" max="5" width="19.44140625" bestFit="1" customWidth="1"/>
    <col min="6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(5 -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f>+'Operador PA'!A41</f>
        <v>5</v>
      </c>
      <c r="C7" s="47" t="s">
        <v>93</v>
      </c>
      <c r="D7" s="47" t="str">
        <f>+'Operador PA'!D41</f>
        <v>Zona Franca</v>
      </c>
      <c r="E7" s="47" t="str">
        <f>+'Operador PA'!F41</f>
        <v>Villa Mirador al Estrecho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4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2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2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59</v>
      </c>
      <c r="F37" s="57" t="s">
        <v>247</v>
      </c>
      <c r="G37" s="58">
        <f>+SUM(G13:G36)</f>
        <v>37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3" priority="1">
      <formula>E7=""</formula>
    </cfRule>
  </conditionalFormatting>
  <conditionalFormatting sqref="D7">
    <cfRule type="expression" dxfId="32" priority="2">
      <formula>D7=""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zoomScale="90" zoomScaleNormal="90" workbookViewId="0">
      <selection activeCell="D13" sqref="D13:I36"/>
    </sheetView>
  </sheetViews>
  <sheetFormatPr baseColWidth="10" defaultRowHeight="14.4" x14ac:dyDescent="0.3"/>
  <cols>
    <col min="4" max="4" width="19.44140625" bestFit="1" customWidth="1"/>
    <col min="6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(5VN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tr">
        <f>+'Operador PA'!A42</f>
        <v>5VN</v>
      </c>
      <c r="C7" s="47" t="s">
        <v>63</v>
      </c>
      <c r="D7" s="47" t="str">
        <f>+'Operador PA'!D42</f>
        <v>Villa Mirador al Estrecho</v>
      </c>
      <c r="E7" s="47" t="str">
        <f>+'Operador PA'!F42</f>
        <v>Inacap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4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1" priority="1">
      <formula>E7=""</formula>
    </cfRule>
  </conditionalFormatting>
  <conditionalFormatting sqref="D7">
    <cfRule type="expression" dxfId="30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topLeftCell="A16" zoomScale="80" zoomScaleNormal="80" workbookViewId="0">
      <selection activeCell="C12" sqref="C12:D36"/>
    </sheetView>
  </sheetViews>
  <sheetFormatPr baseColWidth="10" defaultRowHeight="14.4" x14ac:dyDescent="0.3"/>
  <cols>
    <col min="4" max="4" width="38.5546875" customWidth="1"/>
    <col min="5" max="5" width="24.1093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(1 -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1</v>
      </c>
      <c r="C5" s="27" t="s">
        <v>93</v>
      </c>
      <c r="D5" s="27" t="str">
        <f>+'Operador PA'!D33</f>
        <v>Hospital Regional</v>
      </c>
      <c r="E5" s="27" t="str">
        <f>+'Operador PA'!F33</f>
        <v>Archipiélago de Chiloé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Hospital Regional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Archipiélago de Chiloé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0">
        <v>1</v>
      </c>
      <c r="C12" s="119" t="s">
        <v>47</v>
      </c>
      <c r="D12" s="119"/>
      <c r="E12" s="109" t="s">
        <v>71</v>
      </c>
      <c r="F12" s="109"/>
      <c r="G12" s="31"/>
    </row>
    <row r="13" spans="2:9" x14ac:dyDescent="0.3">
      <c r="B13" s="30">
        <v>2</v>
      </c>
      <c r="C13" s="119" t="s">
        <v>94</v>
      </c>
      <c r="D13" s="119"/>
      <c r="E13" s="109" t="s">
        <v>71</v>
      </c>
      <c r="F13" s="109"/>
      <c r="G13" s="31"/>
    </row>
    <row r="14" spans="2:9" x14ac:dyDescent="0.3">
      <c r="B14" s="30">
        <v>3</v>
      </c>
      <c r="C14" s="119" t="s">
        <v>95</v>
      </c>
      <c r="D14" s="119"/>
      <c r="E14" s="109" t="s">
        <v>71</v>
      </c>
      <c r="F14" s="109"/>
      <c r="G14" s="31"/>
    </row>
    <row r="15" spans="2:9" x14ac:dyDescent="0.3">
      <c r="B15" s="30">
        <v>4</v>
      </c>
      <c r="C15" s="119" t="s">
        <v>91</v>
      </c>
      <c r="D15" s="119"/>
      <c r="E15" s="109" t="s">
        <v>71</v>
      </c>
      <c r="F15" s="109"/>
      <c r="G15" s="31"/>
    </row>
    <row r="16" spans="2:9" x14ac:dyDescent="0.3">
      <c r="B16" s="30">
        <v>5</v>
      </c>
      <c r="C16" s="119" t="s">
        <v>90</v>
      </c>
      <c r="D16" s="119"/>
      <c r="E16" s="109" t="s">
        <v>71</v>
      </c>
      <c r="F16" s="109"/>
      <c r="G16" s="31"/>
    </row>
    <row r="17" spans="2:7" x14ac:dyDescent="0.3">
      <c r="B17" s="30">
        <v>6</v>
      </c>
      <c r="C17" s="119" t="s">
        <v>96</v>
      </c>
      <c r="D17" s="119"/>
      <c r="E17" s="109" t="s">
        <v>71</v>
      </c>
      <c r="F17" s="109"/>
      <c r="G17" s="31"/>
    </row>
    <row r="18" spans="2:7" x14ac:dyDescent="0.3">
      <c r="B18" s="30">
        <v>7</v>
      </c>
      <c r="C18" s="119" t="s">
        <v>88</v>
      </c>
      <c r="D18" s="119"/>
      <c r="E18" s="109" t="s">
        <v>71</v>
      </c>
      <c r="F18" s="109"/>
    </row>
    <row r="19" spans="2:7" x14ac:dyDescent="0.3">
      <c r="B19" s="30">
        <v>8</v>
      </c>
      <c r="C19" s="119" t="s">
        <v>87</v>
      </c>
      <c r="D19" s="119"/>
      <c r="E19" s="109" t="s">
        <v>71</v>
      </c>
      <c r="F19" s="109"/>
    </row>
    <row r="20" spans="2:7" x14ac:dyDescent="0.3">
      <c r="B20" s="30">
        <v>9</v>
      </c>
      <c r="C20" s="119" t="s">
        <v>97</v>
      </c>
      <c r="D20" s="119"/>
      <c r="E20" s="109" t="s">
        <v>71</v>
      </c>
      <c r="F20" s="109"/>
    </row>
    <row r="21" spans="2:7" x14ac:dyDescent="0.3">
      <c r="B21" s="30">
        <v>10</v>
      </c>
      <c r="C21" s="119" t="s">
        <v>98</v>
      </c>
      <c r="D21" s="119"/>
      <c r="E21" s="109" t="s">
        <v>71</v>
      </c>
      <c r="F21" s="109"/>
    </row>
    <row r="22" spans="2:7" x14ac:dyDescent="0.3">
      <c r="B22" s="30">
        <v>11</v>
      </c>
      <c r="C22" s="119" t="s">
        <v>99</v>
      </c>
      <c r="D22" s="119"/>
      <c r="E22" s="109" t="s">
        <v>71</v>
      </c>
      <c r="F22" s="109"/>
    </row>
    <row r="23" spans="2:7" x14ac:dyDescent="0.3">
      <c r="B23" s="30">
        <v>12</v>
      </c>
      <c r="C23" s="119" t="s">
        <v>73</v>
      </c>
      <c r="D23" s="119"/>
      <c r="E23" s="109" t="s">
        <v>71</v>
      </c>
      <c r="F23" s="109"/>
    </row>
    <row r="24" spans="2:7" x14ac:dyDescent="0.3">
      <c r="B24" s="30">
        <v>13</v>
      </c>
      <c r="C24" s="119" t="s">
        <v>100</v>
      </c>
      <c r="D24" s="119"/>
      <c r="E24" s="109" t="s">
        <v>71</v>
      </c>
      <c r="F24" s="109"/>
    </row>
    <row r="25" spans="2:7" x14ac:dyDescent="0.3">
      <c r="B25" s="30">
        <v>14</v>
      </c>
      <c r="C25" s="119" t="s">
        <v>101</v>
      </c>
      <c r="D25" s="119"/>
      <c r="E25" s="120" t="s">
        <v>71</v>
      </c>
      <c r="F25" s="120"/>
    </row>
    <row r="26" spans="2:7" x14ac:dyDescent="0.3">
      <c r="B26" s="30">
        <v>15</v>
      </c>
      <c r="C26" s="119" t="s">
        <v>102</v>
      </c>
      <c r="D26" s="119"/>
      <c r="E26" s="109" t="s">
        <v>71</v>
      </c>
      <c r="F26" s="109"/>
    </row>
    <row r="27" spans="2:7" x14ac:dyDescent="0.3">
      <c r="B27" s="30">
        <v>16</v>
      </c>
      <c r="C27" s="119" t="s">
        <v>103</v>
      </c>
      <c r="D27" s="119"/>
      <c r="E27" s="122" t="s">
        <v>71</v>
      </c>
      <c r="F27" s="123"/>
    </row>
    <row r="28" spans="2:7" x14ac:dyDescent="0.3">
      <c r="B28" s="30">
        <v>17</v>
      </c>
      <c r="C28" s="121" t="s">
        <v>105</v>
      </c>
      <c r="D28" s="121"/>
      <c r="E28" s="109" t="s">
        <v>71</v>
      </c>
      <c r="F28" s="109"/>
    </row>
    <row r="29" spans="2:7" x14ac:dyDescent="0.3">
      <c r="B29" s="30">
        <v>18</v>
      </c>
      <c r="C29" s="119" t="s">
        <v>106</v>
      </c>
      <c r="D29" s="119"/>
      <c r="E29" s="109" t="s">
        <v>71</v>
      </c>
      <c r="F29" s="109"/>
    </row>
    <row r="30" spans="2:7" x14ac:dyDescent="0.3">
      <c r="B30" s="30">
        <v>19</v>
      </c>
      <c r="C30" s="119" t="s">
        <v>77</v>
      </c>
      <c r="D30" s="119"/>
      <c r="E30" s="109" t="s">
        <v>71</v>
      </c>
      <c r="F30" s="109"/>
    </row>
    <row r="31" spans="2:7" x14ac:dyDescent="0.3">
      <c r="B31" s="30">
        <v>20</v>
      </c>
      <c r="C31" s="119" t="s">
        <v>107</v>
      </c>
      <c r="D31" s="119"/>
      <c r="E31" s="109" t="s">
        <v>71</v>
      </c>
      <c r="F31" s="109"/>
    </row>
    <row r="32" spans="2:7" x14ac:dyDescent="0.3">
      <c r="B32" s="30">
        <v>21</v>
      </c>
      <c r="C32" s="119" t="s">
        <v>75</v>
      </c>
      <c r="D32" s="119"/>
      <c r="E32" s="109" t="s">
        <v>71</v>
      </c>
      <c r="F32" s="109"/>
    </row>
    <row r="33" spans="2:7" x14ac:dyDescent="0.3">
      <c r="B33" s="30">
        <v>22</v>
      </c>
      <c r="C33" s="121" t="s">
        <v>74</v>
      </c>
      <c r="D33" s="121"/>
      <c r="E33" s="109" t="s">
        <v>71</v>
      </c>
      <c r="F33" s="109"/>
    </row>
    <row r="34" spans="2:7" x14ac:dyDescent="0.3">
      <c r="B34" s="30">
        <v>23</v>
      </c>
      <c r="C34" s="121" t="s">
        <v>73</v>
      </c>
      <c r="D34" s="121"/>
      <c r="E34" s="109" t="s">
        <v>71</v>
      </c>
      <c r="F34" s="109"/>
      <c r="G34" s="32"/>
    </row>
    <row r="35" spans="2:7" x14ac:dyDescent="0.3">
      <c r="B35" s="30">
        <v>24</v>
      </c>
      <c r="C35" s="121" t="s">
        <v>72</v>
      </c>
      <c r="D35" s="121"/>
      <c r="E35" s="109" t="s">
        <v>71</v>
      </c>
      <c r="F35" s="109"/>
      <c r="G35" s="32"/>
    </row>
    <row r="36" spans="2:7" x14ac:dyDescent="0.3">
      <c r="B36" s="30">
        <v>25</v>
      </c>
      <c r="C36" s="121" t="s">
        <v>70</v>
      </c>
      <c r="D36" s="121"/>
      <c r="E36" s="109" t="s">
        <v>71</v>
      </c>
      <c r="F36" s="109"/>
      <c r="G36" s="32"/>
    </row>
    <row r="37" spans="2:7" x14ac:dyDescent="0.3">
      <c r="B37" s="32"/>
      <c r="C37" s="32"/>
      <c r="D37" s="32"/>
      <c r="E37" s="32"/>
      <c r="F37" s="32"/>
      <c r="G37" s="32"/>
    </row>
    <row r="38" spans="2:7" x14ac:dyDescent="0.3">
      <c r="B38" s="32"/>
      <c r="C38" s="32"/>
      <c r="D38" s="32"/>
      <c r="E38" s="32"/>
      <c r="F38" s="32"/>
      <c r="G38" s="32"/>
    </row>
  </sheetData>
  <mergeCells count="58">
    <mergeCell ref="C35:D35"/>
    <mergeCell ref="C36:D36"/>
    <mergeCell ref="E35:F35"/>
    <mergeCell ref="E36:F36"/>
    <mergeCell ref="B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E20:F20"/>
    <mergeCell ref="B2:I2"/>
    <mergeCell ref="B7:C7"/>
    <mergeCell ref="D7:I7"/>
    <mergeCell ref="B8:C8"/>
    <mergeCell ref="D8:I8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E24:F24"/>
    <mergeCell ref="C24:D24"/>
    <mergeCell ref="E23:F23"/>
    <mergeCell ref="C23:D23"/>
    <mergeCell ref="E22:F22"/>
    <mergeCell ref="C22:D22"/>
    <mergeCell ref="E34:F34"/>
    <mergeCell ref="E33:F33"/>
    <mergeCell ref="E27:F27"/>
    <mergeCell ref="E32:F32"/>
    <mergeCell ref="E31:F31"/>
    <mergeCell ref="E30:F30"/>
    <mergeCell ref="E29:F29"/>
    <mergeCell ref="E28:F28"/>
    <mergeCell ref="C34:D34"/>
    <mergeCell ref="C33:D33"/>
    <mergeCell ref="C32:D32"/>
    <mergeCell ref="C31:D31"/>
    <mergeCell ref="C30:D30"/>
    <mergeCell ref="E26:F26"/>
    <mergeCell ref="C26:D26"/>
    <mergeCell ref="E25:F25"/>
    <mergeCell ref="C25:D25"/>
    <mergeCell ref="C29:D29"/>
    <mergeCell ref="C28:D28"/>
    <mergeCell ref="C27:D27"/>
  </mergeCells>
  <conditionalFormatting sqref="E5">
    <cfRule type="expression" dxfId="169" priority="37">
      <formula>E5=""</formula>
    </cfRule>
  </conditionalFormatting>
  <conditionalFormatting sqref="D5">
    <cfRule type="expression" dxfId="168" priority="75">
      <formula>D5=""</formula>
    </cfRule>
  </conditionalFormatting>
  <conditionalFormatting sqref="B5">
    <cfRule type="expression" dxfId="167" priority="119">
      <formula>B5=""</formula>
    </cfRule>
  </conditionalFormatting>
  <conditionalFormatting sqref="C5">
    <cfRule type="expression" dxfId="166" priority="134">
      <formula>C5=""</formula>
    </cfRule>
  </conditionalFormatting>
  <conditionalFormatting sqref="D7:I8">
    <cfRule type="expression" dxfId="165" priority="177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5" workbookViewId="0">
      <selection activeCell="D13" sqref="D13:I36"/>
    </sheetView>
  </sheetViews>
  <sheetFormatPr baseColWidth="10" defaultRowHeight="14.4" x14ac:dyDescent="0.3"/>
  <cols>
    <col min="2" max="2" width="24.33203125" bestFit="1" customWidth="1"/>
    <col min="5" max="5" width="19.44140625" bestFit="1" customWidth="1"/>
    <col min="6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(5VN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tr">
        <f>+'Operador PA'!A43</f>
        <v>5VN</v>
      </c>
      <c r="C7" s="47" t="s">
        <v>93</v>
      </c>
      <c r="D7" s="47" t="str">
        <f>+'Operador PA'!D43</f>
        <v>Inacap</v>
      </c>
      <c r="E7" s="47" t="str">
        <f>+'Operador PA'!F43</f>
        <v>Villa Mirador al Estrecho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6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4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9" priority="1">
      <formula>E7=""</formula>
    </cfRule>
  </conditionalFormatting>
  <conditionalFormatting sqref="D7">
    <cfRule type="expression" dxfId="28" priority="2">
      <formula>D7=""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90" zoomScaleNormal="90" workbookViewId="0">
      <selection activeCell="E20" sqref="E20:E36"/>
    </sheetView>
  </sheetViews>
  <sheetFormatPr baseColWidth="10" defaultRowHeight="14.4" x14ac:dyDescent="0.3"/>
  <cols>
    <col min="3" max="3" width="16" bestFit="1" customWidth="1"/>
    <col min="4" max="4" width="14.109375" customWidth="1"/>
    <col min="5" max="5" width="17.6640625" bestFit="1" customWidth="1"/>
    <col min="6" max="6" width="17.8867187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(9 -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f>+'Operador PA'!A44</f>
        <v>9</v>
      </c>
      <c r="C7" s="47" t="s">
        <v>63</v>
      </c>
      <c r="D7" s="47" t="str">
        <f>+'Operador PA'!D44</f>
        <v>Villa Nelda Panicucci</v>
      </c>
      <c r="E7" s="47" t="str">
        <f>+'Operador PA'!F44</f>
        <v>Hospital Regional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4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4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4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4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4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4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4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4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2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62</v>
      </c>
      <c r="F37" s="57" t="s">
        <v>247</v>
      </c>
      <c r="G37" s="58">
        <f>+SUM(G13:G36)</f>
        <v>49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7" priority="1">
      <formula>E7=""</formula>
    </cfRule>
  </conditionalFormatting>
  <conditionalFormatting sqref="D7">
    <cfRule type="expression" dxfId="26" priority="2">
      <formula>D7=""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90" zoomScaleNormal="90" workbookViewId="0">
      <selection activeCell="M38" sqref="M38"/>
    </sheetView>
  </sheetViews>
  <sheetFormatPr baseColWidth="10" defaultRowHeight="14.4" x14ac:dyDescent="0.3"/>
  <cols>
    <col min="4" max="4" width="19.109375" bestFit="1" customWidth="1"/>
    <col min="6" max="6" width="15.8867187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(9 -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f>+'Operador PA'!A45</f>
        <v>9</v>
      </c>
      <c r="C7" s="47" t="s">
        <v>93</v>
      </c>
      <c r="D7" s="47" t="str">
        <f>+'Operador PA'!D45</f>
        <v>Hospital Regional</v>
      </c>
      <c r="E7" s="47" t="str">
        <f>+'Operador PA'!F45</f>
        <v>Villa Nelda Panicucci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4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4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4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4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4</v>
      </c>
      <c r="F24" s="55" t="s">
        <v>230</v>
      </c>
      <c r="G24" s="55">
        <v>4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4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4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4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4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4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4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2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62</v>
      </c>
      <c r="F37" s="57" t="s">
        <v>247</v>
      </c>
      <c r="G37" s="58">
        <f>+SUM(G13:G36)</f>
        <v>49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5" priority="1">
      <formula>E7=""</formula>
    </cfRule>
  </conditionalFormatting>
  <conditionalFormatting sqref="D7">
    <cfRule type="expression" dxfId="24" priority="2">
      <formula>D7=""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5" zoomScale="85" zoomScaleNormal="85" workbookViewId="0">
      <selection activeCell="E19" sqref="E19:E34"/>
    </sheetView>
  </sheetViews>
  <sheetFormatPr baseColWidth="10" defaultRowHeight="14.4" x14ac:dyDescent="0.3"/>
  <cols>
    <col min="4" max="4" width="14.44140625" customWidth="1"/>
    <col min="6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(6 -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6</v>
      </c>
      <c r="C7" s="47" t="s">
        <v>63</v>
      </c>
      <c r="D7" s="47" t="s">
        <v>46</v>
      </c>
      <c r="E7" s="47" t="s">
        <v>47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 t="s">
        <v>228</v>
      </c>
      <c r="E19" s="52">
        <v>1</v>
      </c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5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3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3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3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3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3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3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3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54</v>
      </c>
      <c r="F37" s="57" t="s">
        <v>247</v>
      </c>
      <c r="G37" s="58">
        <f>+SUM(G13:G36)</f>
        <v>39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3" priority="1">
      <formula>E7=""</formula>
    </cfRule>
  </conditionalFormatting>
  <conditionalFormatting sqref="D7">
    <cfRule type="expression" dxfId="22" priority="2">
      <formula>D7=""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5" zoomScale="80" zoomScaleNormal="80" workbookViewId="0">
      <selection activeCell="E20" sqref="E20:E34"/>
    </sheetView>
  </sheetViews>
  <sheetFormatPr baseColWidth="10" defaultRowHeight="14.4" x14ac:dyDescent="0.3"/>
  <cols>
    <col min="3" max="3" width="15.88671875" customWidth="1"/>
    <col min="4" max="4" width="13.33203125" bestFit="1" customWidth="1"/>
    <col min="5" max="5" width="16.88671875" bestFit="1" customWidth="1"/>
    <col min="6" max="6" width="21.6640625" customWidth="1"/>
  </cols>
  <sheetData>
    <row r="2" spans="2:9" ht="22.2" x14ac:dyDescent="0.3">
      <c r="B2" s="116" t="str">
        <f>"PROGRAMA DE OPERACIÓN DEL SERVICIO ("&amp;B7&amp;" - "&amp;C7&amp;")"</f>
        <v>PROGRAMA DE OPERACIÓN DEL SERVICIO (6 -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6</v>
      </c>
      <c r="C7" s="47" t="s">
        <v>93</v>
      </c>
      <c r="D7" s="47" t="s">
        <v>47</v>
      </c>
      <c r="E7" s="47" t="s">
        <v>46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4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3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3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3</v>
      </c>
      <c r="F23" s="51" t="s">
        <v>232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3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4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4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4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4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3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4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4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3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3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5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52</v>
      </c>
      <c r="F37" s="57" t="s">
        <v>247</v>
      </c>
      <c r="G37" s="58">
        <f>+SUM(G13:G36)</f>
        <v>39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1" priority="1">
      <formula>E7=""</formula>
    </cfRule>
  </conditionalFormatting>
  <conditionalFormatting sqref="D7">
    <cfRule type="expression" dxfId="20" priority="2">
      <formula>D7=""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85" zoomScaleNormal="85" workbookViewId="0">
      <selection activeCell="D13" sqref="D13:I36"/>
    </sheetView>
  </sheetViews>
  <sheetFormatPr baseColWidth="10" defaultRowHeight="14.4" x14ac:dyDescent="0.3"/>
  <cols>
    <col min="4" max="4" width="13.33203125" bestFit="1" customWidth="1"/>
    <col min="5" max="5" width="15.109375" bestFit="1" customWidth="1"/>
    <col min="6" max="6" width="1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(6VN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55</v>
      </c>
      <c r="C7" s="47" t="s">
        <v>63</v>
      </c>
      <c r="D7" s="47" t="s">
        <v>46</v>
      </c>
      <c r="E7" s="47" t="s">
        <v>51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1</v>
      </c>
      <c r="F13" s="51" t="s">
        <v>248</v>
      </c>
      <c r="G13" s="52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9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/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9" priority="1">
      <formula>E7=""</formula>
    </cfRule>
  </conditionalFormatting>
  <conditionalFormatting sqref="D7">
    <cfRule type="expression" dxfId="18" priority="2">
      <formula>D7=""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80" zoomScaleNormal="80" workbookViewId="0">
      <selection activeCell="D13" sqref="D13:I36"/>
    </sheetView>
  </sheetViews>
  <sheetFormatPr baseColWidth="10" defaultRowHeight="14.4" x14ac:dyDescent="0.3"/>
  <cols>
    <col min="3" max="3" width="16" bestFit="1" customWidth="1"/>
    <col min="4" max="4" width="17.88671875" bestFit="1" customWidth="1"/>
    <col min="5" max="5" width="16" bestFit="1" customWidth="1"/>
    <col min="6" max="6" width="15.332031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(6VN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55</v>
      </c>
      <c r="C7" s="47" t="s">
        <v>93</v>
      </c>
      <c r="D7" s="47" t="s">
        <v>51</v>
      </c>
      <c r="E7" s="47" t="s">
        <v>46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1</v>
      </c>
      <c r="F13" s="51" t="s">
        <v>228</v>
      </c>
      <c r="G13" s="52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2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9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5</v>
      </c>
      <c r="F37" s="57" t="s">
        <v>247</v>
      </c>
      <c r="G37" s="58">
        <f>+SUM(G13:G36)</f>
        <v>1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7" priority="1">
      <formula>E7=""</formula>
    </cfRule>
  </conditionalFormatting>
  <conditionalFormatting sqref="D7">
    <cfRule type="expression" dxfId="16" priority="2">
      <formula>D7=""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zoomScale="80" zoomScaleNormal="80" workbookViewId="0">
      <selection activeCell="D13" sqref="D13:I36"/>
    </sheetView>
  </sheetViews>
  <sheetFormatPr baseColWidth="10" defaultRowHeight="14.4" x14ac:dyDescent="0.3"/>
  <cols>
    <col min="4" max="4" width="26.44140625" customWidth="1"/>
    <col min="5" max="5" width="16.5546875" bestFit="1" customWidth="1"/>
    <col min="6" max="6" width="17.44140625" customWidth="1"/>
  </cols>
  <sheetData>
    <row r="2" spans="2:9" ht="22.2" x14ac:dyDescent="0.3">
      <c r="B2" s="116" t="str">
        <f>"PROGRAMA DE OPERACIÓN DEL SERVICIO ("&amp;B7&amp;" - "&amp;C7&amp;")"</f>
        <v>PROGRAMA DE OPERACIÓN DEL SERVICIO (6V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 t="s">
        <v>56</v>
      </c>
      <c r="C7" s="47" t="s">
        <v>63</v>
      </c>
      <c r="D7" s="47" t="s">
        <v>46</v>
      </c>
      <c r="E7" s="47" t="s">
        <v>47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3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3</v>
      </c>
      <c r="F21" s="51" t="s">
        <v>228</v>
      </c>
      <c r="G21" s="51">
        <v>2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3</v>
      </c>
      <c r="F22" s="55" t="s">
        <v>228</v>
      </c>
      <c r="G22" s="55">
        <v>2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3</v>
      </c>
      <c r="F23" s="51" t="s">
        <v>228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3</v>
      </c>
      <c r="F24" s="55" t="s">
        <v>230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3</v>
      </c>
      <c r="F25" s="51" t="s">
        <v>230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3</v>
      </c>
      <c r="F26" s="55" t="s">
        <v>230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3</v>
      </c>
      <c r="F27" s="51" t="s">
        <v>230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3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3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3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3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3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3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45</v>
      </c>
      <c r="F37" s="57" t="s">
        <v>247</v>
      </c>
      <c r="G37" s="58">
        <f>+SUM(G13:G36)</f>
        <v>37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5" priority="1">
      <formula>E7=""</formula>
    </cfRule>
  </conditionalFormatting>
  <conditionalFormatting sqref="D7">
    <cfRule type="expression" dxfId="14" priority="2">
      <formula>D7=""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zoomScale="80" zoomScaleNormal="80" workbookViewId="0">
      <selection activeCell="D13" sqref="D13:I36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(6V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 t="s">
        <v>56</v>
      </c>
      <c r="C7" s="47" t="s">
        <v>93</v>
      </c>
      <c r="D7" s="47" t="s">
        <v>47</v>
      </c>
      <c r="E7" s="47" t="s">
        <v>57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3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3</v>
      </c>
      <c r="F21" s="51" t="s">
        <v>228</v>
      </c>
      <c r="G21" s="51">
        <v>2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3</v>
      </c>
      <c r="F22" s="55" t="s">
        <v>228</v>
      </c>
      <c r="G22" s="55">
        <v>2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3</v>
      </c>
      <c r="F23" s="51" t="s">
        <v>228</v>
      </c>
      <c r="G23" s="51">
        <v>3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3</v>
      </c>
      <c r="F24" s="55" t="s">
        <v>228</v>
      </c>
      <c r="G24" s="55">
        <v>3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3</v>
      </c>
      <c r="F25" s="51" t="s">
        <v>228</v>
      </c>
      <c r="G25" s="51">
        <v>3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3</v>
      </c>
      <c r="F26" s="55" t="s">
        <v>228</v>
      </c>
      <c r="G26" s="55">
        <v>3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3</v>
      </c>
      <c r="F27" s="51" t="s">
        <v>228</v>
      </c>
      <c r="G27" s="51">
        <v>3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3</v>
      </c>
      <c r="F28" s="55" t="s">
        <v>228</v>
      </c>
      <c r="G28" s="55">
        <v>3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3</v>
      </c>
      <c r="F29" s="51" t="s">
        <v>228</v>
      </c>
      <c r="G29" s="51">
        <v>3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3</v>
      </c>
      <c r="F30" s="55" t="s">
        <v>228</v>
      </c>
      <c r="G30" s="55">
        <v>3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3</v>
      </c>
      <c r="F31" s="51" t="s">
        <v>228</v>
      </c>
      <c r="G31" s="51">
        <v>3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3</v>
      </c>
      <c r="F32" s="55" t="s">
        <v>228</v>
      </c>
      <c r="G32" s="55">
        <v>3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3</v>
      </c>
      <c r="F33" s="51" t="s">
        <v>228</v>
      </c>
      <c r="G33" s="51">
        <v>3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3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45</v>
      </c>
      <c r="F37" s="57" t="s">
        <v>247</v>
      </c>
      <c r="G37" s="58">
        <f>+SUM(G13:G36)</f>
        <v>37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3" priority="1">
      <formula>E7=""</formula>
    </cfRule>
  </conditionalFormatting>
  <conditionalFormatting sqref="D7">
    <cfRule type="expression" dxfId="12" priority="2">
      <formula>D7=""</formula>
    </cfRule>
  </conditionalFormatting>
  <conditionalFormatting sqref="E6">
    <cfRule type="expression" dxfId="11" priority="3">
      <formula>E6=""</formula>
    </cfRule>
  </conditionalFormatting>
  <conditionalFormatting sqref="D6">
    <cfRule type="expression" dxfId="10" priority="4">
      <formula>D6=""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zoomScale="90" zoomScaleNormal="90" workbookViewId="0">
      <selection activeCell="D13" sqref="D13:I36"/>
    </sheetView>
  </sheetViews>
  <sheetFormatPr baseColWidth="10" defaultRowHeight="14.4" x14ac:dyDescent="0.3"/>
  <cols>
    <col min="4" max="4" width="26.44140625" customWidth="1"/>
    <col min="5" max="5" width="16.5546875" bestFit="1" customWidth="1"/>
    <col min="6" max="6" width="17.44140625" customWidth="1"/>
  </cols>
  <sheetData>
    <row r="2" spans="2:9" ht="22.2" x14ac:dyDescent="0.3">
      <c r="B2" s="116" t="str">
        <f>"PROGRAMA DE OPERACIÓN DEL SERVICIO ("&amp;B7&amp;" - "&amp;C7&amp;")"</f>
        <v>PROGRAMA DE OPERACIÓN DEL SERVICIO (6VVN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 t="s">
        <v>58</v>
      </c>
      <c r="C7" s="47" t="s">
        <v>63</v>
      </c>
      <c r="D7" s="47" t="s">
        <v>46</v>
      </c>
      <c r="E7" s="47" t="s">
        <v>51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1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3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9" priority="1">
      <formula>E7=""</formula>
    </cfRule>
  </conditionalFormatting>
  <conditionalFormatting sqref="D7">
    <cfRule type="expression" dxfId="8" priority="2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21" zoomScale="80" zoomScaleNormal="80" workbookViewId="0">
      <selection activeCell="C16" sqref="C16:D40"/>
    </sheetView>
  </sheetViews>
  <sheetFormatPr baseColWidth="10" defaultRowHeight="14.4" x14ac:dyDescent="0.3"/>
  <cols>
    <col min="4" max="4" width="34.33203125" customWidth="1"/>
    <col min="5" max="5" width="26.1093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(1VN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50</v>
      </c>
      <c r="C5" s="27" t="s">
        <v>63</v>
      </c>
      <c r="D5" s="27" t="str">
        <f>'Operador PA'!D34</f>
        <v>Archipiélago de Chiloé</v>
      </c>
      <c r="E5" s="27" t="str">
        <f>'Operador PA'!F34</f>
        <v>Inacap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Archipiélago de Chiloé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Inacap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0">
        <v>1</v>
      </c>
      <c r="C12" s="125" t="s">
        <v>70</v>
      </c>
      <c r="D12" s="125"/>
      <c r="E12" s="109" t="s">
        <v>71</v>
      </c>
      <c r="F12" s="109"/>
      <c r="G12" s="31"/>
    </row>
    <row r="13" spans="2:9" x14ac:dyDescent="0.3">
      <c r="B13" s="30">
        <v>2</v>
      </c>
      <c r="C13" s="125" t="s">
        <v>72</v>
      </c>
      <c r="D13" s="125"/>
      <c r="E13" s="109" t="s">
        <v>71</v>
      </c>
      <c r="F13" s="109"/>
      <c r="G13" s="31"/>
    </row>
    <row r="14" spans="2:9" x14ac:dyDescent="0.3">
      <c r="B14" s="30">
        <v>3</v>
      </c>
      <c r="C14" s="125" t="s">
        <v>73</v>
      </c>
      <c r="D14" s="125"/>
      <c r="E14" s="109" t="s">
        <v>71</v>
      </c>
      <c r="F14" s="109"/>
      <c r="G14" s="31"/>
    </row>
    <row r="15" spans="2:9" x14ac:dyDescent="0.3">
      <c r="B15" s="30">
        <v>4</v>
      </c>
      <c r="C15" s="125" t="s">
        <v>74</v>
      </c>
      <c r="D15" s="125"/>
      <c r="E15" s="109" t="s">
        <v>71</v>
      </c>
      <c r="F15" s="109"/>
      <c r="G15" s="31"/>
    </row>
    <row r="16" spans="2:9" x14ac:dyDescent="0.3">
      <c r="B16" s="30">
        <v>5</v>
      </c>
      <c r="C16" s="125" t="s">
        <v>75</v>
      </c>
      <c r="D16" s="125"/>
      <c r="E16" s="109" t="s">
        <v>71</v>
      </c>
      <c r="F16" s="109"/>
      <c r="G16" s="31"/>
    </row>
    <row r="17" spans="2:7" x14ac:dyDescent="0.3">
      <c r="B17" s="30">
        <v>6</v>
      </c>
      <c r="C17" s="125" t="s">
        <v>76</v>
      </c>
      <c r="D17" s="125"/>
      <c r="E17" s="109" t="s">
        <v>71</v>
      </c>
      <c r="F17" s="109"/>
      <c r="G17" s="31"/>
    </row>
    <row r="18" spans="2:7" x14ac:dyDescent="0.3">
      <c r="B18" s="30">
        <v>7</v>
      </c>
      <c r="C18" s="125" t="s">
        <v>77</v>
      </c>
      <c r="D18" s="125"/>
      <c r="E18" s="109" t="s">
        <v>71</v>
      </c>
      <c r="F18" s="109"/>
    </row>
    <row r="19" spans="2:7" x14ac:dyDescent="0.3">
      <c r="B19" s="30">
        <v>8</v>
      </c>
      <c r="C19" s="125" t="s">
        <v>78</v>
      </c>
      <c r="D19" s="125"/>
      <c r="E19" s="109" t="s">
        <v>71</v>
      </c>
      <c r="F19" s="109"/>
    </row>
    <row r="20" spans="2:7" x14ac:dyDescent="0.3">
      <c r="B20" s="30">
        <v>9</v>
      </c>
      <c r="C20" s="125" t="s">
        <v>79</v>
      </c>
      <c r="D20" s="125"/>
      <c r="E20" s="109" t="s">
        <v>71</v>
      </c>
      <c r="F20" s="109"/>
    </row>
    <row r="21" spans="2:7" x14ac:dyDescent="0.3">
      <c r="B21" s="30">
        <v>10</v>
      </c>
      <c r="C21" s="125" t="s">
        <v>80</v>
      </c>
      <c r="D21" s="125"/>
      <c r="E21" s="109" t="s">
        <v>71</v>
      </c>
      <c r="F21" s="109"/>
    </row>
    <row r="22" spans="2:7" x14ac:dyDescent="0.3">
      <c r="B22" s="30">
        <v>11</v>
      </c>
      <c r="C22" s="125" t="s">
        <v>81</v>
      </c>
      <c r="D22" s="125"/>
      <c r="E22" s="109" t="s">
        <v>71</v>
      </c>
      <c r="F22" s="109"/>
    </row>
    <row r="23" spans="2:7" x14ac:dyDescent="0.3">
      <c r="B23" s="30">
        <v>12</v>
      </c>
      <c r="C23" s="125" t="s">
        <v>82</v>
      </c>
      <c r="D23" s="125"/>
      <c r="E23" s="109" t="s">
        <v>71</v>
      </c>
      <c r="F23" s="109"/>
    </row>
    <row r="24" spans="2:7" x14ac:dyDescent="0.3">
      <c r="B24" s="30">
        <v>13</v>
      </c>
      <c r="C24" s="113" t="s">
        <v>280</v>
      </c>
      <c r="D24" s="114"/>
      <c r="E24" s="109" t="s">
        <v>71</v>
      </c>
      <c r="F24" s="109"/>
    </row>
    <row r="25" spans="2:7" x14ac:dyDescent="0.3">
      <c r="B25" s="30">
        <v>14</v>
      </c>
      <c r="C25" s="113" t="s">
        <v>281</v>
      </c>
      <c r="D25" s="114"/>
      <c r="E25" s="109" t="s">
        <v>71</v>
      </c>
      <c r="F25" s="109"/>
    </row>
    <row r="26" spans="2:7" x14ac:dyDescent="0.3">
      <c r="B26" s="30">
        <v>15</v>
      </c>
      <c r="C26" s="113" t="s">
        <v>282</v>
      </c>
      <c r="D26" s="114"/>
      <c r="E26" s="109" t="s">
        <v>71</v>
      </c>
      <c r="F26" s="109"/>
    </row>
    <row r="27" spans="2:7" x14ac:dyDescent="0.3">
      <c r="B27" s="30">
        <v>16</v>
      </c>
      <c r="C27" s="113" t="s">
        <v>82</v>
      </c>
      <c r="D27" s="114"/>
      <c r="E27" s="109" t="s">
        <v>71</v>
      </c>
      <c r="F27" s="109"/>
    </row>
    <row r="28" spans="2:7" x14ac:dyDescent="0.3">
      <c r="B28" s="30">
        <v>17</v>
      </c>
      <c r="C28" s="127" t="s">
        <v>83</v>
      </c>
      <c r="D28" s="127"/>
      <c r="E28" s="109" t="s">
        <v>71</v>
      </c>
      <c r="F28" s="109"/>
    </row>
    <row r="29" spans="2:7" x14ac:dyDescent="0.3">
      <c r="B29" s="30">
        <v>18</v>
      </c>
      <c r="C29" s="125" t="s">
        <v>84</v>
      </c>
      <c r="D29" s="125"/>
      <c r="E29" s="109" t="s">
        <v>71</v>
      </c>
      <c r="F29" s="109"/>
    </row>
    <row r="30" spans="2:7" x14ac:dyDescent="0.3">
      <c r="B30" s="30">
        <v>19</v>
      </c>
      <c r="C30" s="125" t="s">
        <v>85</v>
      </c>
      <c r="D30" s="125"/>
      <c r="E30" s="109" t="s">
        <v>71</v>
      </c>
      <c r="F30" s="109"/>
    </row>
    <row r="31" spans="2:7" x14ac:dyDescent="0.3">
      <c r="B31" s="30">
        <v>20</v>
      </c>
      <c r="C31" s="125" t="s">
        <v>86</v>
      </c>
      <c r="D31" s="125"/>
      <c r="E31" s="109" t="s">
        <v>71</v>
      </c>
      <c r="F31" s="109"/>
    </row>
    <row r="32" spans="2:7" x14ac:dyDescent="0.3">
      <c r="B32" s="30">
        <v>21</v>
      </c>
      <c r="C32" s="125" t="s">
        <v>87</v>
      </c>
      <c r="D32" s="125"/>
      <c r="E32" s="109" t="s">
        <v>71</v>
      </c>
      <c r="F32" s="109"/>
    </row>
    <row r="33" spans="2:6" x14ac:dyDescent="0.3">
      <c r="B33" s="30">
        <v>22</v>
      </c>
      <c r="C33" s="125" t="s">
        <v>88</v>
      </c>
      <c r="D33" s="125"/>
      <c r="E33" s="122" t="s">
        <v>71</v>
      </c>
      <c r="F33" s="123"/>
    </row>
    <row r="34" spans="2:6" x14ac:dyDescent="0.3">
      <c r="B34" s="30">
        <v>23</v>
      </c>
      <c r="C34" s="125" t="s">
        <v>89</v>
      </c>
      <c r="D34" s="125"/>
      <c r="E34" s="122" t="s">
        <v>71</v>
      </c>
      <c r="F34" s="123"/>
    </row>
    <row r="35" spans="2:6" x14ac:dyDescent="0.3">
      <c r="B35" s="30">
        <v>24</v>
      </c>
      <c r="C35" s="125" t="s">
        <v>90</v>
      </c>
      <c r="D35" s="125"/>
      <c r="E35" s="122" t="s">
        <v>71</v>
      </c>
      <c r="F35" s="123"/>
    </row>
    <row r="36" spans="2:6" ht="25.95" customHeight="1" x14ac:dyDescent="0.3">
      <c r="B36" s="30">
        <v>25</v>
      </c>
      <c r="C36" s="125" t="s">
        <v>91</v>
      </c>
      <c r="D36" s="125"/>
      <c r="E36" s="122" t="s">
        <v>71</v>
      </c>
      <c r="F36" s="123"/>
    </row>
    <row r="37" spans="2:6" x14ac:dyDescent="0.3">
      <c r="B37" s="30">
        <v>26</v>
      </c>
      <c r="C37" s="125" t="s">
        <v>92</v>
      </c>
      <c r="D37" s="125"/>
      <c r="E37" s="122" t="s">
        <v>71</v>
      </c>
      <c r="F37" s="123"/>
    </row>
    <row r="38" spans="2:6" x14ac:dyDescent="0.3">
      <c r="B38" s="30">
        <v>27</v>
      </c>
      <c r="C38" s="125" t="s">
        <v>89</v>
      </c>
      <c r="D38" s="125"/>
      <c r="E38" s="122" t="s">
        <v>71</v>
      </c>
      <c r="F38" s="123"/>
    </row>
    <row r="39" spans="2:6" x14ac:dyDescent="0.3">
      <c r="B39" s="30">
        <v>28</v>
      </c>
      <c r="C39" s="125" t="s">
        <v>60</v>
      </c>
      <c r="D39" s="125"/>
      <c r="E39" s="122" t="s">
        <v>71</v>
      </c>
      <c r="F39" s="123"/>
    </row>
    <row r="40" spans="2:6" ht="32.25" customHeight="1" x14ac:dyDescent="0.3">
      <c r="B40" s="30">
        <v>29</v>
      </c>
      <c r="C40" s="126" t="s">
        <v>108</v>
      </c>
      <c r="D40" s="126"/>
      <c r="E40" s="122" t="s">
        <v>71</v>
      </c>
      <c r="F40" s="123"/>
    </row>
  </sheetData>
  <mergeCells count="66">
    <mergeCell ref="C34:D34"/>
    <mergeCell ref="C35:D35"/>
    <mergeCell ref="C36:D36"/>
    <mergeCell ref="E34:F34"/>
    <mergeCell ref="E35:F35"/>
    <mergeCell ref="E36:F36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17:D17"/>
    <mergeCell ref="E17:F17"/>
    <mergeCell ref="C18:D18"/>
    <mergeCell ref="E18:F18"/>
    <mergeCell ref="C14:D14"/>
    <mergeCell ref="E14:F14"/>
    <mergeCell ref="C15:D15"/>
    <mergeCell ref="E15:F15"/>
    <mergeCell ref="C16:D16"/>
    <mergeCell ref="E16:F16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7:D37"/>
    <mergeCell ref="C38:D38"/>
    <mergeCell ref="C39:D39"/>
    <mergeCell ref="C40:D40"/>
    <mergeCell ref="E37:F37"/>
    <mergeCell ref="E38:F38"/>
    <mergeCell ref="E39:F39"/>
    <mergeCell ref="E40:F40"/>
  </mergeCells>
  <conditionalFormatting sqref="D8:I8">
    <cfRule type="expression" dxfId="164" priority="42">
      <formula>D8=""</formula>
    </cfRule>
  </conditionalFormatting>
  <conditionalFormatting sqref="E5">
    <cfRule type="expression" dxfId="163" priority="52">
      <formula>E5=""</formula>
    </cfRule>
  </conditionalFormatting>
  <conditionalFormatting sqref="D5">
    <cfRule type="expression" dxfId="162" priority="109">
      <formula>D5=""</formula>
    </cfRule>
  </conditionalFormatting>
  <conditionalFormatting sqref="B5">
    <cfRule type="expression" dxfId="161" priority="135">
      <formula>B5=""</formula>
    </cfRule>
  </conditionalFormatting>
  <conditionalFormatting sqref="C5">
    <cfRule type="expression" dxfId="160" priority="151">
      <formula>C5=""</formula>
    </cfRule>
  </conditionalFormatting>
  <conditionalFormatting sqref="D7:I7">
    <cfRule type="expression" dxfId="159" priority="176">
      <formula>D7=""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5" zoomScale="90" zoomScaleNormal="90" workbookViewId="0">
      <selection activeCell="D13" sqref="D13:I36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(6VVN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58</v>
      </c>
      <c r="C7" s="47" t="s">
        <v>93</v>
      </c>
      <c r="D7" s="47" t="s">
        <v>51</v>
      </c>
      <c r="E7" s="47" t="s">
        <v>46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60" t="s">
        <v>216</v>
      </c>
      <c r="G12" s="60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2">
        <v>0</v>
      </c>
      <c r="F13" s="51" t="s">
        <v>228</v>
      </c>
      <c r="G13" s="52">
        <v>0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/>
      <c r="E20" s="56"/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52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4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7" priority="1">
      <formula>E7=""</formula>
    </cfRule>
  </conditionalFormatting>
  <conditionalFormatting sqref="D7">
    <cfRule type="expression" dxfId="6" priority="2">
      <formula>D7=""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9" zoomScale="70" zoomScaleNormal="70" workbookViewId="0">
      <selection activeCell="E20" sqref="E20:E36"/>
    </sheetView>
  </sheetViews>
  <sheetFormatPr baseColWidth="10" defaultRowHeight="14.4" x14ac:dyDescent="0.3"/>
  <cols>
    <col min="4" max="4" width="13.33203125" bestFit="1" customWidth="1"/>
    <col min="5" max="5" width="11.88671875" bestFit="1" customWidth="1"/>
    <col min="6" max="6" width="15.6640625" customWidth="1"/>
  </cols>
  <sheetData>
    <row r="2" spans="2:9" ht="22.2" x14ac:dyDescent="0.3">
      <c r="B2" s="116" t="str">
        <f>"PROGRAMA DE OPERACIÓN DEL SERVICIO ("&amp;B7&amp;" - "&amp;C7&amp;")"</f>
        <v>PROGRAMA DE OPERACIÓN DEL SERVICIO (8 -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8</v>
      </c>
      <c r="C7" s="47" t="s">
        <v>63</v>
      </c>
      <c r="D7" s="47" t="str">
        <f>+'Operador PA'!D54</f>
        <v>Archipiélago de Chiloé</v>
      </c>
      <c r="E7" s="47" t="str">
        <f>+'Operador PA'!F54</f>
        <v>Hospital Regional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1">
        <v>1</v>
      </c>
      <c r="F13" s="51" t="s">
        <v>228</v>
      </c>
      <c r="G13" s="51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5"/>
      <c r="F14" s="55"/>
      <c r="G14" s="55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1"/>
      <c r="F15" s="51"/>
      <c r="G15" s="51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5"/>
      <c r="F16" s="55"/>
      <c r="G16" s="55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1"/>
      <c r="F17" s="51"/>
      <c r="G17" s="51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5"/>
      <c r="F18" s="55"/>
      <c r="G18" s="55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1"/>
      <c r="F19" s="51"/>
      <c r="G19" s="51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7</v>
      </c>
      <c r="F20" s="55"/>
      <c r="G20" s="55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5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5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5</v>
      </c>
      <c r="F23" s="51" t="s">
        <v>232</v>
      </c>
      <c r="G23" s="51">
        <v>4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5</v>
      </c>
      <c r="F24" s="55" t="s">
        <v>230</v>
      </c>
      <c r="G24" s="55">
        <v>4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5</v>
      </c>
      <c r="F25" s="51" t="s">
        <v>230</v>
      </c>
      <c r="G25" s="51">
        <v>4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5</v>
      </c>
      <c r="F26" s="55" t="s">
        <v>230</v>
      </c>
      <c r="G26" s="55">
        <v>4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5</v>
      </c>
      <c r="F27" s="51" t="s">
        <v>230</v>
      </c>
      <c r="G27" s="51">
        <v>4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5</v>
      </c>
      <c r="F28" s="55" t="s">
        <v>228</v>
      </c>
      <c r="G28" s="55">
        <v>4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4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4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4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78</v>
      </c>
      <c r="F37" s="57" t="s">
        <v>247</v>
      </c>
      <c r="G37" s="58">
        <f>+SUM(G13:G36)</f>
        <v>51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5" priority="1">
      <formula>D7=""</formula>
    </cfRule>
  </conditionalFormatting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5" zoomScale="85" zoomScaleNormal="85" workbookViewId="0">
      <selection activeCell="E20" sqref="E20:E36"/>
    </sheetView>
  </sheetViews>
  <sheetFormatPr baseColWidth="10" defaultRowHeight="14.4" x14ac:dyDescent="0.3"/>
  <cols>
    <col min="5" max="5" width="15.109375" customWidth="1"/>
    <col min="6" max="6" width="1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(8 - REGRESO)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>
        <v>8</v>
      </c>
      <c r="C7" s="47" t="s">
        <v>93</v>
      </c>
      <c r="D7" s="47" t="str">
        <f>+'Operador PA'!D55</f>
        <v>Hospital Regional</v>
      </c>
      <c r="E7" s="47" t="str">
        <f>+'Operador PA'!F55</f>
        <v>Archipiélago de Chiloé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 t="s">
        <v>228</v>
      </c>
      <c r="E13" s="51">
        <v>1</v>
      </c>
      <c r="F13" s="51" t="s">
        <v>228</v>
      </c>
      <c r="G13" s="51">
        <v>1</v>
      </c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5"/>
      <c r="F14" s="55"/>
      <c r="G14" s="55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1"/>
      <c r="F15" s="51"/>
      <c r="G15" s="51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5"/>
      <c r="F16" s="55"/>
      <c r="G16" s="55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1"/>
      <c r="F17" s="51"/>
      <c r="G17" s="51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5"/>
      <c r="F18" s="55"/>
      <c r="G18" s="55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1"/>
      <c r="F19" s="51"/>
      <c r="G19" s="51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5">
        <v>5</v>
      </c>
      <c r="F20" s="55"/>
      <c r="G20" s="55"/>
      <c r="H20" s="55"/>
      <c r="I20" s="56"/>
    </row>
    <row r="21" spans="2:9" ht="15.6" x14ac:dyDescent="0.3">
      <c r="B21" s="49">
        <v>8</v>
      </c>
      <c r="C21" s="50" t="s">
        <v>227</v>
      </c>
      <c r="D21" s="51" t="s">
        <v>226</v>
      </c>
      <c r="E21" s="51">
        <v>5</v>
      </c>
      <c r="F21" s="51" t="s">
        <v>228</v>
      </c>
      <c r="G21" s="51">
        <v>3</v>
      </c>
      <c r="H21" s="51"/>
      <c r="I21" s="52"/>
    </row>
    <row r="22" spans="2:9" ht="15.6" x14ac:dyDescent="0.3">
      <c r="B22" s="53">
        <v>9</v>
      </c>
      <c r="C22" s="54" t="s">
        <v>229</v>
      </c>
      <c r="D22" s="55" t="s">
        <v>230</v>
      </c>
      <c r="E22" s="55">
        <v>5</v>
      </c>
      <c r="F22" s="55" t="s">
        <v>228</v>
      </c>
      <c r="G22" s="55">
        <v>3</v>
      </c>
      <c r="H22" s="55" t="s">
        <v>228</v>
      </c>
      <c r="I22" s="56">
        <v>2</v>
      </c>
    </row>
    <row r="23" spans="2:9" ht="15.6" x14ac:dyDescent="0.3">
      <c r="B23" s="49">
        <v>10</v>
      </c>
      <c r="C23" s="50" t="s">
        <v>231</v>
      </c>
      <c r="D23" s="51" t="s">
        <v>230</v>
      </c>
      <c r="E23" s="51">
        <v>5</v>
      </c>
      <c r="F23" s="51" t="s">
        <v>232</v>
      </c>
      <c r="G23" s="51">
        <v>4</v>
      </c>
      <c r="H23" s="51" t="s">
        <v>228</v>
      </c>
      <c r="I23" s="52">
        <v>2</v>
      </c>
    </row>
    <row r="24" spans="2:9" ht="15.6" x14ac:dyDescent="0.3">
      <c r="B24" s="53">
        <v>11</v>
      </c>
      <c r="C24" s="54" t="s">
        <v>233</v>
      </c>
      <c r="D24" s="55" t="s">
        <v>230</v>
      </c>
      <c r="E24" s="55">
        <v>5</v>
      </c>
      <c r="F24" s="55" t="s">
        <v>230</v>
      </c>
      <c r="G24" s="55">
        <v>4</v>
      </c>
      <c r="H24" s="55" t="s">
        <v>228</v>
      </c>
      <c r="I24" s="56">
        <v>2</v>
      </c>
    </row>
    <row r="25" spans="2:9" ht="15.6" x14ac:dyDescent="0.3">
      <c r="B25" s="49">
        <v>12</v>
      </c>
      <c r="C25" s="50" t="s">
        <v>234</v>
      </c>
      <c r="D25" s="51" t="s">
        <v>226</v>
      </c>
      <c r="E25" s="51">
        <v>5</v>
      </c>
      <c r="F25" s="51" t="s">
        <v>230</v>
      </c>
      <c r="G25" s="51">
        <v>4</v>
      </c>
      <c r="H25" s="51" t="s">
        <v>228</v>
      </c>
      <c r="I25" s="52">
        <v>2</v>
      </c>
    </row>
    <row r="26" spans="2:9" ht="15.6" x14ac:dyDescent="0.3">
      <c r="B26" s="53">
        <v>13</v>
      </c>
      <c r="C26" s="54" t="s">
        <v>235</v>
      </c>
      <c r="D26" s="55" t="s">
        <v>226</v>
      </c>
      <c r="E26" s="55">
        <v>5</v>
      </c>
      <c r="F26" s="55" t="s">
        <v>230</v>
      </c>
      <c r="G26" s="55">
        <v>4</v>
      </c>
      <c r="H26" s="55" t="s">
        <v>228</v>
      </c>
      <c r="I26" s="56">
        <v>2</v>
      </c>
    </row>
    <row r="27" spans="2:9" ht="15.6" x14ac:dyDescent="0.3">
      <c r="B27" s="49">
        <v>14</v>
      </c>
      <c r="C27" s="50" t="s">
        <v>236</v>
      </c>
      <c r="D27" s="51" t="s">
        <v>226</v>
      </c>
      <c r="E27" s="51">
        <v>5</v>
      </c>
      <c r="F27" s="51" t="s">
        <v>230</v>
      </c>
      <c r="G27" s="51">
        <v>4</v>
      </c>
      <c r="H27" s="51" t="s">
        <v>228</v>
      </c>
      <c r="I27" s="52">
        <v>2</v>
      </c>
    </row>
    <row r="28" spans="2:9" ht="15.6" x14ac:dyDescent="0.3">
      <c r="B28" s="53">
        <v>15</v>
      </c>
      <c r="C28" s="54" t="s">
        <v>237</v>
      </c>
      <c r="D28" s="55" t="s">
        <v>230</v>
      </c>
      <c r="E28" s="55">
        <v>5</v>
      </c>
      <c r="F28" s="55" t="s">
        <v>228</v>
      </c>
      <c r="G28" s="55">
        <v>4</v>
      </c>
      <c r="H28" s="55" t="s">
        <v>228</v>
      </c>
      <c r="I28" s="56">
        <v>2</v>
      </c>
    </row>
    <row r="29" spans="2:9" ht="15.6" x14ac:dyDescent="0.3">
      <c r="B29" s="49">
        <v>16</v>
      </c>
      <c r="C29" s="50" t="s">
        <v>238</v>
      </c>
      <c r="D29" s="51" t="s">
        <v>230</v>
      </c>
      <c r="E29" s="51">
        <v>4</v>
      </c>
      <c r="F29" s="51" t="s">
        <v>228</v>
      </c>
      <c r="G29" s="51">
        <v>4</v>
      </c>
      <c r="H29" s="51" t="s">
        <v>228</v>
      </c>
      <c r="I29" s="52">
        <v>2</v>
      </c>
    </row>
    <row r="30" spans="2:9" ht="15.6" x14ac:dyDescent="0.3">
      <c r="B30" s="53">
        <v>17</v>
      </c>
      <c r="C30" s="54" t="s">
        <v>239</v>
      </c>
      <c r="D30" s="55" t="s">
        <v>226</v>
      </c>
      <c r="E30" s="55">
        <v>5</v>
      </c>
      <c r="F30" s="55" t="s">
        <v>228</v>
      </c>
      <c r="G30" s="55">
        <v>4</v>
      </c>
      <c r="H30" s="55" t="s">
        <v>228</v>
      </c>
      <c r="I30" s="56">
        <v>2</v>
      </c>
    </row>
    <row r="31" spans="2:9" ht="15.6" x14ac:dyDescent="0.3">
      <c r="B31" s="49">
        <v>18</v>
      </c>
      <c r="C31" s="50" t="s">
        <v>240</v>
      </c>
      <c r="D31" s="51" t="s">
        <v>226</v>
      </c>
      <c r="E31" s="51">
        <v>5</v>
      </c>
      <c r="F31" s="51" t="s">
        <v>228</v>
      </c>
      <c r="G31" s="51">
        <v>4</v>
      </c>
      <c r="H31" s="51" t="s">
        <v>228</v>
      </c>
      <c r="I31" s="52">
        <v>2</v>
      </c>
    </row>
    <row r="32" spans="2:9" ht="15.6" x14ac:dyDescent="0.3">
      <c r="B32" s="53">
        <v>19</v>
      </c>
      <c r="C32" s="54" t="s">
        <v>241</v>
      </c>
      <c r="D32" s="55" t="s">
        <v>226</v>
      </c>
      <c r="E32" s="55">
        <v>4</v>
      </c>
      <c r="F32" s="55" t="s">
        <v>228</v>
      </c>
      <c r="G32" s="55">
        <v>4</v>
      </c>
      <c r="H32" s="55" t="s">
        <v>228</v>
      </c>
      <c r="I32" s="56">
        <v>2</v>
      </c>
    </row>
    <row r="33" spans="2:9" ht="15.6" x14ac:dyDescent="0.3">
      <c r="B33" s="49">
        <v>20</v>
      </c>
      <c r="C33" s="50" t="s">
        <v>242</v>
      </c>
      <c r="D33" s="51" t="s">
        <v>228</v>
      </c>
      <c r="E33" s="51">
        <v>4</v>
      </c>
      <c r="F33" s="51" t="s">
        <v>228</v>
      </c>
      <c r="G33" s="51">
        <v>4</v>
      </c>
      <c r="H33" s="51" t="s">
        <v>228</v>
      </c>
      <c r="I33" s="52">
        <v>2</v>
      </c>
    </row>
    <row r="34" spans="2:9" ht="15.6" x14ac:dyDescent="0.3">
      <c r="B34" s="53">
        <v>21</v>
      </c>
      <c r="C34" s="54" t="s">
        <v>243</v>
      </c>
      <c r="D34" s="55" t="s">
        <v>228</v>
      </c>
      <c r="E34" s="55">
        <v>4</v>
      </c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 t="s">
        <v>228</v>
      </c>
      <c r="E35" s="51">
        <v>2</v>
      </c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 t="s">
        <v>228</v>
      </c>
      <c r="E36" s="55">
        <v>2</v>
      </c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76</v>
      </c>
      <c r="F37" s="57" t="s">
        <v>247</v>
      </c>
      <c r="G37" s="58">
        <f>+SUM(G13:G36)</f>
        <v>51</v>
      </c>
      <c r="H37" s="57" t="s">
        <v>247</v>
      </c>
      <c r="I37" s="5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:E7">
    <cfRule type="expression" dxfId="4" priority="1">
      <formula>D7=""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zoomScale="80" zoomScaleNormal="80" workbookViewId="0">
      <selection activeCell="D13" sqref="D13:I36"/>
    </sheetView>
  </sheetViews>
  <sheetFormatPr baseColWidth="10" defaultRowHeight="14.4" x14ac:dyDescent="0.3"/>
  <cols>
    <col min="4" max="4" width="29.44140625" bestFit="1" customWidth="1"/>
    <col min="5" max="6" width="13.6640625" bestFit="1" customWidth="1"/>
  </cols>
  <sheetData>
    <row r="2" spans="2:9" ht="22.2" x14ac:dyDescent="0.3">
      <c r="B2" s="116" t="str">
        <f>"PROGRAMA DE OPERACIÓN DEL SERVICIO ("&amp;B7&amp;" - "&amp;C7&amp;")"</f>
        <v>PROGRAMA DE OPERACIÓN DEL SERVICIO (8V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x14ac:dyDescent="0.3">
      <c r="B7" s="47" t="s">
        <v>59</v>
      </c>
      <c r="C7" s="47" t="s">
        <v>63</v>
      </c>
      <c r="D7" s="47" t="str">
        <f>+'Operador PA'!D56</f>
        <v>Archipiélago de Chiloé</v>
      </c>
      <c r="E7" s="47" t="str">
        <f>+'Operador PA'!F56</f>
        <v>Centro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6">
        <v>2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61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2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" priority="1">
      <formula>E7=""</formula>
    </cfRule>
  </conditionalFormatting>
  <conditionalFormatting sqref="D7">
    <cfRule type="expression" dxfId="2" priority="2">
      <formula>D7=""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37"/>
  <sheetViews>
    <sheetView topLeftCell="A14" workbookViewId="0">
      <selection activeCell="K26" sqref="K26"/>
    </sheetView>
  </sheetViews>
  <sheetFormatPr baseColWidth="10" defaultRowHeight="14.4" x14ac:dyDescent="0.3"/>
  <cols>
    <col min="6" max="6" width="15.33203125" customWidth="1"/>
  </cols>
  <sheetData>
    <row r="2" spans="2:9" ht="22.2" x14ac:dyDescent="0.3">
      <c r="B2" s="116" t="str">
        <f>"PROGRAMA DE OPERACIÓN DEL SERVICIO ("&amp;B7&amp;" - "&amp;C7&amp;")"</f>
        <v>PROGRAMA DE OPERACIÓN DEL SERVICIO (VH - IDA)</v>
      </c>
      <c r="C2" s="116"/>
      <c r="D2" s="116"/>
      <c r="E2" s="116"/>
      <c r="F2" s="116"/>
      <c r="G2" s="116"/>
      <c r="H2" s="116"/>
      <c r="I2" s="116"/>
    </row>
    <row r="4" spans="2:9" x14ac:dyDescent="0.3">
      <c r="B4" s="39" t="s">
        <v>208</v>
      </c>
      <c r="C4" s="39"/>
      <c r="D4" s="39"/>
      <c r="E4" s="39"/>
      <c r="F4" s="39"/>
      <c r="G4" s="39"/>
      <c r="H4" s="39"/>
      <c r="I4" s="39"/>
    </row>
    <row r="6" spans="2:9" x14ac:dyDescent="0.3">
      <c r="B6" s="46" t="s">
        <v>37</v>
      </c>
      <c r="C6" s="46" t="s">
        <v>38</v>
      </c>
      <c r="D6" s="46" t="s">
        <v>40</v>
      </c>
      <c r="E6" s="46" t="s">
        <v>41</v>
      </c>
      <c r="F6" s="46" t="s">
        <v>209</v>
      </c>
      <c r="G6" s="33"/>
    </row>
    <row r="7" spans="2:9" ht="28.8" x14ac:dyDescent="0.3">
      <c r="B7" s="47" t="s">
        <v>61</v>
      </c>
      <c r="C7" s="47" t="s">
        <v>63</v>
      </c>
      <c r="D7" s="47" t="str">
        <f>+'Operador PA'!D57</f>
        <v>Pueblos Unidos</v>
      </c>
      <c r="E7" s="47" t="str">
        <f>'Operador PA'!F57</f>
        <v>Hospital Regional</v>
      </c>
      <c r="F7" s="47" t="s">
        <v>258</v>
      </c>
      <c r="G7" s="33"/>
    </row>
    <row r="9" spans="2:9" x14ac:dyDescent="0.3">
      <c r="B9" s="39" t="s">
        <v>210</v>
      </c>
      <c r="C9" s="39"/>
      <c r="D9" s="39"/>
      <c r="E9" s="39"/>
      <c r="F9" s="39"/>
      <c r="G9" s="39"/>
      <c r="H9" s="39"/>
      <c r="I9" s="39"/>
    </row>
    <row r="11" spans="2:9" x14ac:dyDescent="0.3">
      <c r="B11" s="181" t="s">
        <v>211</v>
      </c>
      <c r="C11" s="181" t="s">
        <v>212</v>
      </c>
      <c r="D11" s="182" t="s">
        <v>213</v>
      </c>
      <c r="E11" s="182"/>
      <c r="F11" s="182" t="s">
        <v>214</v>
      </c>
      <c r="G11" s="182"/>
      <c r="H11" s="182" t="s">
        <v>215</v>
      </c>
      <c r="I11" s="182"/>
    </row>
    <row r="12" spans="2:9" ht="28.8" x14ac:dyDescent="0.3">
      <c r="B12" s="181"/>
      <c r="C12" s="181"/>
      <c r="D12" s="48" t="s">
        <v>216</v>
      </c>
      <c r="E12" s="48" t="s">
        <v>217</v>
      </c>
      <c r="F12" s="48" t="s">
        <v>216</v>
      </c>
      <c r="G12" s="48" t="s">
        <v>217</v>
      </c>
      <c r="H12" s="48" t="s">
        <v>216</v>
      </c>
      <c r="I12" s="48" t="s">
        <v>217</v>
      </c>
    </row>
    <row r="13" spans="2:9" ht="15.6" x14ac:dyDescent="0.3">
      <c r="B13" s="49">
        <v>0</v>
      </c>
      <c r="C13" s="50" t="s">
        <v>218</v>
      </c>
      <c r="D13" s="51"/>
      <c r="E13" s="52"/>
      <c r="F13" s="51"/>
      <c r="G13" s="52"/>
      <c r="H13" s="51"/>
      <c r="I13" s="52"/>
    </row>
    <row r="14" spans="2:9" ht="15.6" x14ac:dyDescent="0.3">
      <c r="B14" s="53">
        <v>1</v>
      </c>
      <c r="C14" s="54" t="s">
        <v>219</v>
      </c>
      <c r="D14" s="55"/>
      <c r="E14" s="56"/>
      <c r="F14" s="55"/>
      <c r="G14" s="56"/>
      <c r="H14" s="55"/>
      <c r="I14" s="56"/>
    </row>
    <row r="15" spans="2:9" ht="15.6" x14ac:dyDescent="0.3">
      <c r="B15" s="49">
        <v>2</v>
      </c>
      <c r="C15" s="50" t="s">
        <v>220</v>
      </c>
      <c r="D15" s="51"/>
      <c r="E15" s="52"/>
      <c r="F15" s="51"/>
      <c r="G15" s="52"/>
      <c r="H15" s="51"/>
      <c r="I15" s="52"/>
    </row>
    <row r="16" spans="2:9" ht="15.6" x14ac:dyDescent="0.3">
      <c r="B16" s="53">
        <v>3</v>
      </c>
      <c r="C16" s="54" t="s">
        <v>221</v>
      </c>
      <c r="D16" s="55"/>
      <c r="E16" s="56"/>
      <c r="F16" s="55"/>
      <c r="G16" s="56"/>
      <c r="H16" s="55"/>
      <c r="I16" s="56"/>
    </row>
    <row r="17" spans="2:9" ht="15.6" x14ac:dyDescent="0.3">
      <c r="B17" s="49">
        <v>4</v>
      </c>
      <c r="C17" s="50" t="s">
        <v>222</v>
      </c>
      <c r="D17" s="51"/>
      <c r="E17" s="52"/>
      <c r="F17" s="51"/>
      <c r="G17" s="52"/>
      <c r="H17" s="51"/>
      <c r="I17" s="52"/>
    </row>
    <row r="18" spans="2:9" ht="15.6" x14ac:dyDescent="0.3">
      <c r="B18" s="53">
        <v>5</v>
      </c>
      <c r="C18" s="54" t="s">
        <v>223</v>
      </c>
      <c r="D18" s="55"/>
      <c r="E18" s="56"/>
      <c r="F18" s="55"/>
      <c r="G18" s="56"/>
      <c r="H18" s="55"/>
      <c r="I18" s="56"/>
    </row>
    <row r="19" spans="2:9" ht="15.6" x14ac:dyDescent="0.3">
      <c r="B19" s="49">
        <v>6</v>
      </c>
      <c r="C19" s="50" t="s">
        <v>224</v>
      </c>
      <c r="D19" s="51"/>
      <c r="E19" s="52"/>
      <c r="F19" s="51"/>
      <c r="G19" s="52"/>
      <c r="H19" s="51"/>
      <c r="I19" s="52"/>
    </row>
    <row r="20" spans="2:9" ht="15.6" x14ac:dyDescent="0.3">
      <c r="B20" s="53">
        <v>7</v>
      </c>
      <c r="C20" s="54" t="s">
        <v>225</v>
      </c>
      <c r="D20" s="55" t="s">
        <v>226</v>
      </c>
      <c r="E20" s="56">
        <v>2</v>
      </c>
      <c r="F20" s="55"/>
      <c r="G20" s="56"/>
      <c r="H20" s="55"/>
      <c r="I20" s="56"/>
    </row>
    <row r="21" spans="2:9" ht="15.6" x14ac:dyDescent="0.3">
      <c r="B21" s="49">
        <v>8</v>
      </c>
      <c r="C21" s="50" t="s">
        <v>227</v>
      </c>
      <c r="D21" s="51"/>
      <c r="E21" s="61"/>
      <c r="F21" s="51"/>
      <c r="G21" s="52"/>
      <c r="H21" s="51"/>
      <c r="I21" s="52"/>
    </row>
    <row r="22" spans="2:9" ht="15.6" x14ac:dyDescent="0.3">
      <c r="B22" s="53">
        <v>9</v>
      </c>
      <c r="C22" s="54" t="s">
        <v>229</v>
      </c>
      <c r="D22" s="55"/>
      <c r="E22" s="56"/>
      <c r="F22" s="55"/>
      <c r="G22" s="56"/>
      <c r="H22" s="55"/>
      <c r="I22" s="56"/>
    </row>
    <row r="23" spans="2:9" ht="15.6" x14ac:dyDescent="0.3">
      <c r="B23" s="49">
        <v>10</v>
      </c>
      <c r="C23" s="50" t="s">
        <v>231</v>
      </c>
      <c r="D23" s="51"/>
      <c r="E23" s="52"/>
      <c r="F23" s="51"/>
      <c r="G23" s="52"/>
      <c r="H23" s="51"/>
      <c r="I23" s="52"/>
    </row>
    <row r="24" spans="2:9" ht="15.6" x14ac:dyDescent="0.3">
      <c r="B24" s="53">
        <v>11</v>
      </c>
      <c r="C24" s="54" t="s">
        <v>233</v>
      </c>
      <c r="D24" s="55"/>
      <c r="E24" s="56"/>
      <c r="F24" s="55"/>
      <c r="G24" s="56"/>
      <c r="H24" s="55"/>
      <c r="I24" s="56"/>
    </row>
    <row r="25" spans="2:9" ht="15.6" x14ac:dyDescent="0.3">
      <c r="B25" s="49">
        <v>12</v>
      </c>
      <c r="C25" s="50" t="s">
        <v>234</v>
      </c>
      <c r="D25" s="51"/>
      <c r="E25" s="52"/>
      <c r="F25" s="51"/>
      <c r="G25" s="52"/>
      <c r="H25" s="51"/>
      <c r="I25" s="52"/>
    </row>
    <row r="26" spans="2:9" ht="15.6" x14ac:dyDescent="0.3">
      <c r="B26" s="53">
        <v>13</v>
      </c>
      <c r="C26" s="54" t="s">
        <v>235</v>
      </c>
      <c r="D26" s="55"/>
      <c r="E26" s="56"/>
      <c r="F26" s="55"/>
      <c r="G26" s="56"/>
      <c r="H26" s="55"/>
      <c r="I26" s="56"/>
    </row>
    <row r="27" spans="2:9" ht="15.6" x14ac:dyDescent="0.3">
      <c r="B27" s="49">
        <v>14</v>
      </c>
      <c r="C27" s="50" t="s">
        <v>236</v>
      </c>
      <c r="D27" s="51"/>
      <c r="E27" s="52"/>
      <c r="F27" s="51"/>
      <c r="G27" s="52"/>
      <c r="H27" s="51"/>
      <c r="I27" s="52"/>
    </row>
    <row r="28" spans="2:9" ht="15.6" x14ac:dyDescent="0.3">
      <c r="B28" s="53">
        <v>15</v>
      </c>
      <c r="C28" s="54" t="s">
        <v>237</v>
      </c>
      <c r="D28" s="55"/>
      <c r="E28" s="56"/>
      <c r="F28" s="55"/>
      <c r="G28" s="56"/>
      <c r="H28" s="55"/>
      <c r="I28" s="56"/>
    </row>
    <row r="29" spans="2:9" ht="15.6" x14ac:dyDescent="0.3">
      <c r="B29" s="49">
        <v>16</v>
      </c>
      <c r="C29" s="50" t="s">
        <v>238</v>
      </c>
      <c r="D29" s="51"/>
      <c r="E29" s="52"/>
      <c r="F29" s="51"/>
      <c r="G29" s="52"/>
      <c r="H29" s="51"/>
      <c r="I29" s="52"/>
    </row>
    <row r="30" spans="2:9" ht="15.6" x14ac:dyDescent="0.3">
      <c r="B30" s="53">
        <v>17</v>
      </c>
      <c r="C30" s="54" t="s">
        <v>239</v>
      </c>
      <c r="D30" s="55"/>
      <c r="E30" s="56"/>
      <c r="F30" s="55"/>
      <c r="G30" s="56"/>
      <c r="H30" s="55"/>
      <c r="I30" s="56"/>
    </row>
    <row r="31" spans="2:9" ht="15.6" x14ac:dyDescent="0.3">
      <c r="B31" s="49">
        <v>18</v>
      </c>
      <c r="C31" s="50" t="s">
        <v>240</v>
      </c>
      <c r="D31" s="51"/>
      <c r="E31" s="52"/>
      <c r="F31" s="51"/>
      <c r="G31" s="52"/>
      <c r="H31" s="51"/>
      <c r="I31" s="52"/>
    </row>
    <row r="32" spans="2:9" ht="15.6" x14ac:dyDescent="0.3">
      <c r="B32" s="53">
        <v>19</v>
      </c>
      <c r="C32" s="54" t="s">
        <v>241</v>
      </c>
      <c r="D32" s="55"/>
      <c r="E32" s="56"/>
      <c r="F32" s="55"/>
      <c r="G32" s="56"/>
      <c r="H32" s="55"/>
      <c r="I32" s="56"/>
    </row>
    <row r="33" spans="2:9" ht="15.6" x14ac:dyDescent="0.3">
      <c r="B33" s="49">
        <v>20</v>
      </c>
      <c r="C33" s="50" t="s">
        <v>242</v>
      </c>
      <c r="D33" s="51"/>
      <c r="E33" s="52"/>
      <c r="F33" s="51"/>
      <c r="G33" s="52"/>
      <c r="H33" s="51"/>
      <c r="I33" s="52"/>
    </row>
    <row r="34" spans="2:9" ht="15.6" x14ac:dyDescent="0.3">
      <c r="B34" s="53">
        <v>21</v>
      </c>
      <c r="C34" s="54" t="s">
        <v>243</v>
      </c>
      <c r="D34" s="55"/>
      <c r="E34" s="56"/>
      <c r="F34" s="55"/>
      <c r="G34" s="56"/>
      <c r="H34" s="55"/>
      <c r="I34" s="56"/>
    </row>
    <row r="35" spans="2:9" ht="15.6" x14ac:dyDescent="0.3">
      <c r="B35" s="49">
        <v>22</v>
      </c>
      <c r="C35" s="50" t="s">
        <v>244</v>
      </c>
      <c r="D35" s="51"/>
      <c r="E35" s="52"/>
      <c r="F35" s="51"/>
      <c r="G35" s="52"/>
      <c r="H35" s="51"/>
      <c r="I35" s="52"/>
    </row>
    <row r="36" spans="2:9" ht="15.6" x14ac:dyDescent="0.3">
      <c r="B36" s="53">
        <v>23</v>
      </c>
      <c r="C36" s="54" t="s">
        <v>245</v>
      </c>
      <c r="D36" s="55"/>
      <c r="E36" s="56"/>
      <c r="F36" s="55"/>
      <c r="G36" s="56"/>
      <c r="H36" s="55"/>
      <c r="I36" s="56"/>
    </row>
    <row r="37" spans="2:9" ht="15.6" x14ac:dyDescent="0.3">
      <c r="B37" s="49" t="s">
        <v>246</v>
      </c>
      <c r="C37" s="50"/>
      <c r="D37" s="57" t="s">
        <v>247</v>
      </c>
      <c r="E37" s="58">
        <f>+SUM(E13:E36)</f>
        <v>2</v>
      </c>
      <c r="F37" s="57" t="s">
        <v>247</v>
      </c>
      <c r="G37" s="58">
        <f>+SUM(G13:G36)</f>
        <v>0</v>
      </c>
      <c r="H37" s="57" t="s">
        <v>247</v>
      </c>
      <c r="I37" s="58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4" zoomScale="80" zoomScaleNormal="80" workbookViewId="0">
      <selection activeCell="H15" sqref="H15"/>
    </sheetView>
  </sheetViews>
  <sheetFormatPr baseColWidth="10" defaultRowHeight="14.4" x14ac:dyDescent="0.3"/>
  <cols>
    <col min="4" max="4" width="41.109375" customWidth="1"/>
    <col min="5" max="5" width="23.44140625" customWidth="1"/>
  </cols>
  <sheetData>
    <row r="1" spans="2:10" x14ac:dyDescent="0.3">
      <c r="C1" s="25"/>
      <c r="D1" s="25"/>
      <c r="E1" s="25"/>
      <c r="F1" s="25"/>
      <c r="G1" s="25"/>
      <c r="H1" s="25"/>
      <c r="I1" s="25"/>
    </row>
    <row r="2" spans="2:10" ht="22.2" x14ac:dyDescent="0.3">
      <c r="B2" s="116" t="str">
        <f>"DETALLE DEL SERVICIO ("&amp;B5&amp;" - "&amp;C5&amp;")"</f>
        <v>DETALLE DEL SERVICIO (1VN - REGRESO)</v>
      </c>
      <c r="C2" s="116"/>
      <c r="D2" s="116"/>
      <c r="E2" s="116"/>
      <c r="F2" s="116"/>
      <c r="G2" s="116"/>
      <c r="H2" s="116"/>
      <c r="I2" s="116"/>
    </row>
    <row r="3" spans="2:10" x14ac:dyDescent="0.3">
      <c r="B3" s="25"/>
      <c r="C3" s="25"/>
      <c r="D3" s="25"/>
      <c r="E3" s="25"/>
      <c r="F3" s="25"/>
      <c r="G3" s="25"/>
      <c r="H3" s="25"/>
      <c r="I3" s="25"/>
    </row>
    <row r="4" spans="2:10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10" x14ac:dyDescent="0.3">
      <c r="B5" s="27" t="s">
        <v>50</v>
      </c>
      <c r="C5" s="27" t="s">
        <v>93</v>
      </c>
      <c r="D5" s="27" t="str">
        <f>'Operador PA'!D35</f>
        <v>Inacap</v>
      </c>
      <c r="E5" s="27" t="str">
        <f>'Operador PA'!F35</f>
        <v>Archipiélago de Chiloé</v>
      </c>
      <c r="F5" s="25"/>
      <c r="G5" s="25"/>
    </row>
    <row r="6" spans="2:10" x14ac:dyDescent="0.3">
      <c r="B6" s="28"/>
      <c r="C6" s="25"/>
      <c r="D6" s="25"/>
      <c r="E6" s="25"/>
      <c r="F6" s="25"/>
      <c r="G6" s="25"/>
      <c r="H6" s="25"/>
      <c r="I6" s="25"/>
    </row>
    <row r="7" spans="2:10" x14ac:dyDescent="0.3">
      <c r="B7" s="117" t="s">
        <v>64</v>
      </c>
      <c r="C7" s="117"/>
      <c r="D7" s="124" t="str">
        <f>+D5</f>
        <v>Inacap</v>
      </c>
      <c r="E7" s="124"/>
      <c r="F7" s="124"/>
      <c r="G7" s="124"/>
      <c r="H7" s="124"/>
      <c r="I7" s="124"/>
    </row>
    <row r="8" spans="2:10" x14ac:dyDescent="0.3">
      <c r="B8" s="117" t="s">
        <v>65</v>
      </c>
      <c r="C8" s="117"/>
      <c r="D8" s="124" t="str">
        <f>+E5</f>
        <v>Archipiélago de Chiloé</v>
      </c>
      <c r="E8" s="124"/>
      <c r="F8" s="124"/>
      <c r="G8" s="124"/>
      <c r="H8" s="124"/>
      <c r="I8" s="124"/>
    </row>
    <row r="9" spans="2:10" x14ac:dyDescent="0.3">
      <c r="C9" s="25"/>
      <c r="D9" s="25"/>
      <c r="E9" s="25"/>
      <c r="F9" s="25"/>
      <c r="G9" s="25"/>
      <c r="H9" s="25"/>
      <c r="I9" s="25"/>
    </row>
    <row r="10" spans="2:10" x14ac:dyDescent="0.3">
      <c r="B10" s="115" t="s">
        <v>66</v>
      </c>
      <c r="C10" s="115"/>
      <c r="D10" s="115"/>
      <c r="E10" s="115"/>
      <c r="F10" s="115"/>
    </row>
    <row r="11" spans="2:10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10" x14ac:dyDescent="0.3">
      <c r="B12" s="34">
        <v>1</v>
      </c>
      <c r="C12" s="128" t="s">
        <v>109</v>
      </c>
      <c r="D12" s="129"/>
      <c r="E12" s="109" t="s">
        <v>71</v>
      </c>
      <c r="F12" s="109"/>
      <c r="G12" s="12"/>
      <c r="J12" s="12"/>
    </row>
    <row r="13" spans="2:10" x14ac:dyDescent="0.3">
      <c r="B13" s="70">
        <v>2</v>
      </c>
      <c r="C13" s="128" t="s">
        <v>60</v>
      </c>
      <c r="D13" s="129"/>
      <c r="E13" s="109" t="s">
        <v>71</v>
      </c>
      <c r="F13" s="109"/>
      <c r="G13" s="31"/>
    </row>
    <row r="14" spans="2:10" x14ac:dyDescent="0.3">
      <c r="B14" s="70">
        <v>3</v>
      </c>
      <c r="C14" s="128" t="s">
        <v>96</v>
      </c>
      <c r="D14" s="129"/>
      <c r="E14" s="109" t="s">
        <v>71</v>
      </c>
      <c r="F14" s="109"/>
      <c r="G14" s="31"/>
    </row>
    <row r="15" spans="2:10" x14ac:dyDescent="0.3">
      <c r="B15" s="70">
        <v>4</v>
      </c>
      <c r="C15" s="128" t="s">
        <v>95</v>
      </c>
      <c r="D15" s="129"/>
      <c r="E15" s="109" t="s">
        <v>71</v>
      </c>
      <c r="F15" s="109"/>
      <c r="G15" s="31"/>
    </row>
    <row r="16" spans="2:10" x14ac:dyDescent="0.3">
      <c r="B16" s="70">
        <v>5</v>
      </c>
      <c r="C16" s="128" t="s">
        <v>91</v>
      </c>
      <c r="D16" s="129"/>
      <c r="E16" s="109" t="s">
        <v>71</v>
      </c>
      <c r="F16" s="109"/>
      <c r="G16" s="31"/>
    </row>
    <row r="17" spans="2:7" x14ac:dyDescent="0.3">
      <c r="B17" s="70">
        <v>6</v>
      </c>
      <c r="C17" s="128" t="s">
        <v>90</v>
      </c>
      <c r="D17" s="129"/>
      <c r="E17" s="109" t="s">
        <v>71</v>
      </c>
      <c r="F17" s="109"/>
      <c r="G17" s="31"/>
    </row>
    <row r="18" spans="2:7" x14ac:dyDescent="0.3">
      <c r="B18" s="70">
        <v>7</v>
      </c>
      <c r="C18" s="128" t="s">
        <v>96</v>
      </c>
      <c r="D18" s="129"/>
      <c r="E18" s="109" t="s">
        <v>71</v>
      </c>
      <c r="F18" s="109"/>
      <c r="G18" s="31"/>
    </row>
    <row r="19" spans="2:7" x14ac:dyDescent="0.3">
      <c r="B19" s="70">
        <v>8</v>
      </c>
      <c r="C19" s="128" t="s">
        <v>88</v>
      </c>
      <c r="D19" s="129"/>
      <c r="E19" s="109" t="s">
        <v>71</v>
      </c>
      <c r="F19" s="109"/>
    </row>
    <row r="20" spans="2:7" x14ac:dyDescent="0.3">
      <c r="B20" s="70">
        <v>9</v>
      </c>
      <c r="C20" s="128" t="s">
        <v>87</v>
      </c>
      <c r="D20" s="129"/>
      <c r="E20" s="109" t="s">
        <v>71</v>
      </c>
      <c r="F20" s="109"/>
    </row>
    <row r="21" spans="2:7" x14ac:dyDescent="0.3">
      <c r="B21" s="70">
        <v>10</v>
      </c>
      <c r="C21" s="128" t="s">
        <v>97</v>
      </c>
      <c r="D21" s="129"/>
      <c r="E21" s="109" t="s">
        <v>71</v>
      </c>
      <c r="F21" s="109"/>
    </row>
    <row r="22" spans="2:7" x14ac:dyDescent="0.3">
      <c r="B22" s="70">
        <v>11</v>
      </c>
      <c r="C22" s="128" t="s">
        <v>98</v>
      </c>
      <c r="D22" s="129"/>
      <c r="E22" s="109" t="s">
        <v>71</v>
      </c>
      <c r="F22" s="109"/>
    </row>
    <row r="23" spans="2:7" x14ac:dyDescent="0.3">
      <c r="B23" s="70">
        <v>12</v>
      </c>
      <c r="C23" s="128" t="s">
        <v>99</v>
      </c>
      <c r="D23" s="129"/>
      <c r="E23" s="109" t="s">
        <v>71</v>
      </c>
      <c r="F23" s="109"/>
    </row>
    <row r="24" spans="2:7" x14ac:dyDescent="0.3">
      <c r="B24" s="70">
        <v>13</v>
      </c>
      <c r="C24" s="128" t="s">
        <v>73</v>
      </c>
      <c r="D24" s="129"/>
      <c r="E24" s="109" t="s">
        <v>71</v>
      </c>
      <c r="F24" s="109"/>
    </row>
    <row r="25" spans="2:7" x14ac:dyDescent="0.3">
      <c r="B25" s="70">
        <v>14</v>
      </c>
      <c r="C25" s="128" t="s">
        <v>100</v>
      </c>
      <c r="D25" s="129"/>
      <c r="E25" s="109" t="s">
        <v>71</v>
      </c>
      <c r="F25" s="109"/>
    </row>
    <row r="26" spans="2:7" x14ac:dyDescent="0.3">
      <c r="B26" s="70">
        <v>15</v>
      </c>
      <c r="C26" s="128" t="s">
        <v>101</v>
      </c>
      <c r="D26" s="129"/>
      <c r="E26" s="109" t="s">
        <v>71</v>
      </c>
      <c r="F26" s="109"/>
    </row>
    <row r="27" spans="2:7" x14ac:dyDescent="0.3">
      <c r="B27" s="70">
        <v>16</v>
      </c>
      <c r="C27" s="128" t="s">
        <v>110</v>
      </c>
      <c r="D27" s="129"/>
      <c r="E27" s="120" t="s">
        <v>71</v>
      </c>
      <c r="F27" s="120"/>
    </row>
    <row r="28" spans="2:7" x14ac:dyDescent="0.3">
      <c r="B28" s="70">
        <v>17</v>
      </c>
      <c r="C28" s="128" t="s">
        <v>103</v>
      </c>
      <c r="D28" s="129"/>
      <c r="E28" s="109" t="s">
        <v>71</v>
      </c>
      <c r="F28" s="109"/>
    </row>
    <row r="29" spans="2:7" x14ac:dyDescent="0.3">
      <c r="B29" s="70">
        <v>18</v>
      </c>
      <c r="C29" s="128" t="s">
        <v>105</v>
      </c>
      <c r="D29" s="129"/>
      <c r="E29" s="109" t="s">
        <v>71</v>
      </c>
      <c r="F29" s="109"/>
    </row>
    <row r="30" spans="2:7" x14ac:dyDescent="0.3">
      <c r="B30" s="70">
        <v>19</v>
      </c>
      <c r="C30" s="128" t="s">
        <v>106</v>
      </c>
      <c r="D30" s="129"/>
      <c r="E30" s="109" t="s">
        <v>71</v>
      </c>
      <c r="F30" s="109"/>
    </row>
    <row r="31" spans="2:7" x14ac:dyDescent="0.3">
      <c r="B31" s="70">
        <v>20</v>
      </c>
      <c r="C31" s="128" t="s">
        <v>77</v>
      </c>
      <c r="D31" s="129"/>
      <c r="E31" s="109" t="s">
        <v>71</v>
      </c>
      <c r="F31" s="109"/>
    </row>
    <row r="32" spans="2:7" x14ac:dyDescent="0.3">
      <c r="B32" s="70">
        <v>21</v>
      </c>
      <c r="C32" s="128" t="s">
        <v>107</v>
      </c>
      <c r="D32" s="129"/>
      <c r="E32" s="109" t="s">
        <v>71</v>
      </c>
      <c r="F32" s="109"/>
    </row>
    <row r="33" spans="2:6" x14ac:dyDescent="0.3">
      <c r="B33" s="70">
        <v>22</v>
      </c>
      <c r="C33" s="128" t="s">
        <v>75</v>
      </c>
      <c r="D33" s="129"/>
      <c r="E33" s="109" t="s">
        <v>71</v>
      </c>
      <c r="F33" s="109"/>
    </row>
    <row r="34" spans="2:6" x14ac:dyDescent="0.3">
      <c r="B34" s="70">
        <v>23</v>
      </c>
      <c r="C34" s="128" t="s">
        <v>74</v>
      </c>
      <c r="D34" s="129"/>
      <c r="E34" s="109" t="s">
        <v>71</v>
      </c>
      <c r="F34" s="109"/>
    </row>
    <row r="35" spans="2:6" x14ac:dyDescent="0.3">
      <c r="B35" s="70">
        <v>24</v>
      </c>
      <c r="C35" s="128" t="s">
        <v>73</v>
      </c>
      <c r="D35" s="129"/>
      <c r="E35" s="109" t="s">
        <v>71</v>
      </c>
      <c r="F35" s="109"/>
    </row>
    <row r="36" spans="2:6" x14ac:dyDescent="0.3">
      <c r="B36" s="70">
        <v>25</v>
      </c>
      <c r="C36" s="128" t="s">
        <v>72</v>
      </c>
      <c r="D36" s="129"/>
      <c r="E36" s="109" t="s">
        <v>71</v>
      </c>
      <c r="F36" s="109"/>
    </row>
    <row r="37" spans="2:6" x14ac:dyDescent="0.3">
      <c r="B37" s="70">
        <v>26</v>
      </c>
      <c r="C37" s="128" t="s">
        <v>70</v>
      </c>
      <c r="D37" s="129"/>
      <c r="E37" s="109" t="s">
        <v>71</v>
      </c>
      <c r="F37" s="109"/>
    </row>
  </sheetData>
  <mergeCells count="60">
    <mergeCell ref="C35:D35"/>
    <mergeCell ref="C36:D36"/>
    <mergeCell ref="C37:D37"/>
    <mergeCell ref="E35:F35"/>
    <mergeCell ref="E36:F36"/>
    <mergeCell ref="E37:F37"/>
    <mergeCell ref="B10:F10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9:D29"/>
    <mergeCell ref="E29:F29"/>
    <mergeCell ref="C28:D28"/>
    <mergeCell ref="E28:F28"/>
    <mergeCell ref="C23:D23"/>
    <mergeCell ref="E23:F23"/>
    <mergeCell ref="C24:D24"/>
    <mergeCell ref="E24:F24"/>
    <mergeCell ref="C25:D25"/>
    <mergeCell ref="E25:F25"/>
    <mergeCell ref="C13:D13"/>
    <mergeCell ref="E13:F13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C26:D26"/>
    <mergeCell ref="E26:F26"/>
    <mergeCell ref="E32:F32"/>
    <mergeCell ref="C27:D27"/>
    <mergeCell ref="E27:F27"/>
  </mergeCells>
  <conditionalFormatting sqref="E5">
    <cfRule type="expression" dxfId="158" priority="43">
      <formula>E5=""</formula>
    </cfRule>
  </conditionalFormatting>
  <conditionalFormatting sqref="D5">
    <cfRule type="expression" dxfId="157" priority="100">
      <formula>D5=""</formula>
    </cfRule>
  </conditionalFormatting>
  <conditionalFormatting sqref="B5">
    <cfRule type="expression" dxfId="156" priority="113">
      <formula>B5=""</formula>
    </cfRule>
  </conditionalFormatting>
  <conditionalFormatting sqref="C5">
    <cfRule type="expression" dxfId="155" priority="132">
      <formula>C5=""</formula>
    </cfRule>
  </conditionalFormatting>
  <conditionalFormatting sqref="D7:I8">
    <cfRule type="expression" dxfId="154" priority="154">
      <formula>D7=""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opLeftCell="A31" zoomScale="80" zoomScaleNormal="80" workbookViewId="0">
      <selection activeCell="C34" sqref="C34:D34"/>
    </sheetView>
  </sheetViews>
  <sheetFormatPr baseColWidth="10" defaultRowHeight="14.4" x14ac:dyDescent="0.3"/>
  <cols>
    <col min="4" max="4" width="56.44140625" customWidth="1"/>
    <col min="5" max="5" width="20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(2 -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2</v>
      </c>
      <c r="C5" s="27" t="s">
        <v>63</v>
      </c>
      <c r="D5" s="27" t="str">
        <f>'Operador PA'!D36</f>
        <v>Villa Nelda Panicucci</v>
      </c>
      <c r="E5" s="27" t="str">
        <f>'Operador PA'!F36</f>
        <v>Zona Franca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Villa Nelda Panicucci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Zona Franca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38" t="s">
        <v>66</v>
      </c>
      <c r="C10" s="138"/>
      <c r="D10" s="138"/>
      <c r="E10" s="138"/>
      <c r="F10" s="138"/>
    </row>
    <row r="11" spans="2:9" x14ac:dyDescent="0.3">
      <c r="B11" s="41" t="s">
        <v>67</v>
      </c>
      <c r="C11" s="138" t="s">
        <v>68</v>
      </c>
      <c r="D11" s="138"/>
      <c r="E11" s="138" t="s">
        <v>69</v>
      </c>
      <c r="F11" s="138"/>
    </row>
    <row r="12" spans="2:9" x14ac:dyDescent="0.3">
      <c r="B12" s="42">
        <v>1</v>
      </c>
      <c r="C12" s="132" t="s">
        <v>112</v>
      </c>
      <c r="D12" s="132"/>
      <c r="E12" s="133" t="s">
        <v>71</v>
      </c>
      <c r="F12" s="133"/>
      <c r="G12" s="31"/>
    </row>
    <row r="13" spans="2:9" x14ac:dyDescent="0.3">
      <c r="B13" s="42">
        <v>2</v>
      </c>
      <c r="C13" s="132" t="s">
        <v>113</v>
      </c>
      <c r="D13" s="132"/>
      <c r="E13" s="133" t="s">
        <v>71</v>
      </c>
      <c r="F13" s="133"/>
      <c r="G13" s="31"/>
    </row>
    <row r="14" spans="2:9" x14ac:dyDescent="0.3">
      <c r="B14" s="42">
        <v>3</v>
      </c>
      <c r="C14" s="132" t="s">
        <v>114</v>
      </c>
      <c r="D14" s="132"/>
      <c r="E14" s="133" t="s">
        <v>71</v>
      </c>
      <c r="F14" s="133"/>
      <c r="G14" s="31"/>
    </row>
    <row r="15" spans="2:9" x14ac:dyDescent="0.3">
      <c r="B15" s="42">
        <v>4</v>
      </c>
      <c r="C15" s="132" t="s">
        <v>115</v>
      </c>
      <c r="D15" s="132"/>
      <c r="E15" s="133" t="s">
        <v>71</v>
      </c>
      <c r="F15" s="133"/>
      <c r="G15" s="31"/>
    </row>
    <row r="16" spans="2:9" x14ac:dyDescent="0.3">
      <c r="B16" s="42">
        <v>5</v>
      </c>
      <c r="C16" s="132" t="s">
        <v>116</v>
      </c>
      <c r="D16" s="132"/>
      <c r="E16" s="133" t="s">
        <v>71</v>
      </c>
      <c r="F16" s="133"/>
      <c r="G16" s="31"/>
    </row>
    <row r="17" spans="2:7" x14ac:dyDescent="0.3">
      <c r="B17" s="42">
        <v>6</v>
      </c>
      <c r="C17" s="132" t="s">
        <v>77</v>
      </c>
      <c r="D17" s="132"/>
      <c r="E17" s="133" t="s">
        <v>71</v>
      </c>
      <c r="F17" s="133"/>
      <c r="G17" s="31"/>
    </row>
    <row r="18" spans="2:7" x14ac:dyDescent="0.3">
      <c r="B18" s="42">
        <v>7</v>
      </c>
      <c r="C18" s="132" t="s">
        <v>117</v>
      </c>
      <c r="D18" s="132"/>
      <c r="E18" s="133" t="s">
        <v>71</v>
      </c>
      <c r="F18" s="133"/>
    </row>
    <row r="19" spans="2:7" x14ac:dyDescent="0.3">
      <c r="B19" s="42">
        <v>8</v>
      </c>
      <c r="C19" s="132" t="s">
        <v>115</v>
      </c>
      <c r="D19" s="132"/>
      <c r="E19" s="133" t="s">
        <v>71</v>
      </c>
      <c r="F19" s="133"/>
    </row>
    <row r="20" spans="2:7" x14ac:dyDescent="0.3">
      <c r="B20" s="42">
        <v>9</v>
      </c>
      <c r="C20" s="132" t="s">
        <v>106</v>
      </c>
      <c r="D20" s="132"/>
      <c r="E20" s="133" t="s">
        <v>71</v>
      </c>
      <c r="F20" s="133"/>
    </row>
    <row r="21" spans="2:7" x14ac:dyDescent="0.3">
      <c r="B21" s="42">
        <v>10</v>
      </c>
      <c r="C21" s="134" t="s">
        <v>91</v>
      </c>
      <c r="D21" s="135"/>
      <c r="E21" s="133" t="s">
        <v>71</v>
      </c>
      <c r="F21" s="133"/>
    </row>
    <row r="22" spans="2:7" x14ac:dyDescent="0.3">
      <c r="B22" s="42">
        <v>11</v>
      </c>
      <c r="C22" s="134" t="s">
        <v>255</v>
      </c>
      <c r="D22" s="135"/>
      <c r="E22" s="133" t="s">
        <v>71</v>
      </c>
      <c r="F22" s="133"/>
    </row>
    <row r="23" spans="2:7" x14ac:dyDescent="0.3">
      <c r="B23" s="42">
        <v>12</v>
      </c>
      <c r="C23" s="134" t="s">
        <v>256</v>
      </c>
      <c r="D23" s="135"/>
      <c r="E23" s="133" t="s">
        <v>71</v>
      </c>
      <c r="F23" s="133"/>
    </row>
    <row r="24" spans="2:7" x14ac:dyDescent="0.3">
      <c r="B24" s="42">
        <v>13</v>
      </c>
      <c r="C24" s="136" t="s">
        <v>119</v>
      </c>
      <c r="D24" s="137"/>
      <c r="E24" s="133" t="s">
        <v>71</v>
      </c>
      <c r="F24" s="133"/>
    </row>
    <row r="25" spans="2:7" x14ac:dyDescent="0.3">
      <c r="B25" s="42">
        <v>14</v>
      </c>
      <c r="C25" s="132" t="s">
        <v>118</v>
      </c>
      <c r="D25" s="132"/>
      <c r="E25" s="133" t="s">
        <v>71</v>
      </c>
      <c r="F25" s="133"/>
    </row>
    <row r="26" spans="2:7" x14ac:dyDescent="0.3">
      <c r="B26" s="42">
        <v>15</v>
      </c>
      <c r="C26" s="134" t="s">
        <v>257</v>
      </c>
      <c r="D26" s="135"/>
      <c r="E26" s="133" t="s">
        <v>71</v>
      </c>
      <c r="F26" s="133"/>
    </row>
    <row r="27" spans="2:7" x14ac:dyDescent="0.3">
      <c r="B27" s="42">
        <v>16</v>
      </c>
      <c r="C27" s="132" t="s">
        <v>120</v>
      </c>
      <c r="D27" s="132"/>
      <c r="E27" s="133" t="s">
        <v>71</v>
      </c>
      <c r="F27" s="133"/>
    </row>
    <row r="28" spans="2:7" x14ac:dyDescent="0.3">
      <c r="B28" s="42">
        <v>17</v>
      </c>
      <c r="C28" s="132" t="s">
        <v>79</v>
      </c>
      <c r="D28" s="132"/>
      <c r="E28" s="133" t="s">
        <v>71</v>
      </c>
      <c r="F28" s="133"/>
    </row>
    <row r="29" spans="2:7" x14ac:dyDescent="0.3">
      <c r="B29" s="42">
        <v>18</v>
      </c>
      <c r="C29" s="132" t="s">
        <v>80</v>
      </c>
      <c r="D29" s="132"/>
      <c r="E29" s="133" t="s">
        <v>71</v>
      </c>
      <c r="F29" s="133"/>
    </row>
    <row r="30" spans="2:7" x14ac:dyDescent="0.3">
      <c r="B30" s="42">
        <v>19</v>
      </c>
      <c r="C30" s="132" t="s">
        <v>81</v>
      </c>
      <c r="D30" s="132"/>
      <c r="E30" s="133" t="s">
        <v>71</v>
      </c>
      <c r="F30" s="133"/>
    </row>
    <row r="31" spans="2:7" x14ac:dyDescent="0.3">
      <c r="B31" s="42">
        <v>20</v>
      </c>
      <c r="C31" s="132" t="s">
        <v>82</v>
      </c>
      <c r="D31" s="132"/>
      <c r="E31" s="133" t="s">
        <v>71</v>
      </c>
      <c r="F31" s="133"/>
    </row>
    <row r="32" spans="2:7" x14ac:dyDescent="0.3">
      <c r="B32" s="42">
        <v>21</v>
      </c>
      <c r="C32" s="113" t="s">
        <v>280</v>
      </c>
      <c r="D32" s="114"/>
      <c r="E32" s="133" t="s">
        <v>71</v>
      </c>
      <c r="F32" s="133"/>
    </row>
    <row r="33" spans="2:6" x14ac:dyDescent="0.3">
      <c r="B33" s="42">
        <v>22</v>
      </c>
      <c r="C33" s="113" t="s">
        <v>281</v>
      </c>
      <c r="D33" s="114"/>
      <c r="E33" s="133" t="s">
        <v>71</v>
      </c>
      <c r="F33" s="133"/>
    </row>
    <row r="34" spans="2:6" x14ac:dyDescent="0.3">
      <c r="B34" s="42">
        <v>23</v>
      </c>
      <c r="C34" s="113" t="s">
        <v>282</v>
      </c>
      <c r="D34" s="114"/>
      <c r="E34" s="133" t="s">
        <v>71</v>
      </c>
      <c r="F34" s="133"/>
    </row>
    <row r="35" spans="2:6" x14ac:dyDescent="0.3">
      <c r="B35" s="42">
        <v>24</v>
      </c>
      <c r="C35" s="113" t="s">
        <v>82</v>
      </c>
      <c r="D35" s="114"/>
      <c r="E35" s="133" t="s">
        <v>71</v>
      </c>
      <c r="F35" s="133"/>
    </row>
    <row r="36" spans="2:6" x14ac:dyDescent="0.3">
      <c r="B36" s="42">
        <v>25</v>
      </c>
      <c r="C36" s="132" t="s">
        <v>83</v>
      </c>
      <c r="D36" s="132"/>
      <c r="E36" s="133" t="s">
        <v>71</v>
      </c>
      <c r="F36" s="133"/>
    </row>
    <row r="37" spans="2:6" x14ac:dyDescent="0.3">
      <c r="B37" s="42">
        <v>26</v>
      </c>
      <c r="C37" s="132" t="s">
        <v>84</v>
      </c>
      <c r="D37" s="132"/>
      <c r="E37" s="133" t="s">
        <v>71</v>
      </c>
      <c r="F37" s="133"/>
    </row>
    <row r="38" spans="2:6" x14ac:dyDescent="0.3">
      <c r="B38" s="42">
        <v>27</v>
      </c>
      <c r="C38" s="132" t="s">
        <v>85</v>
      </c>
      <c r="D38" s="132"/>
      <c r="E38" s="133" t="s">
        <v>71</v>
      </c>
      <c r="F38" s="133"/>
    </row>
    <row r="39" spans="2:6" x14ac:dyDescent="0.3">
      <c r="B39" s="42">
        <v>28</v>
      </c>
      <c r="C39" s="132" t="s">
        <v>121</v>
      </c>
      <c r="D39" s="132"/>
      <c r="E39" s="133" t="s">
        <v>71</v>
      </c>
      <c r="F39" s="133"/>
    </row>
    <row r="40" spans="2:6" x14ac:dyDescent="0.3">
      <c r="B40" s="42">
        <v>29</v>
      </c>
      <c r="C40" s="132" t="s">
        <v>122</v>
      </c>
      <c r="D40" s="132"/>
      <c r="E40" s="133" t="s">
        <v>71</v>
      </c>
      <c r="F40" s="133"/>
    </row>
    <row r="41" spans="2:6" x14ac:dyDescent="0.3">
      <c r="B41" s="42">
        <v>30</v>
      </c>
      <c r="C41" s="132" t="s">
        <v>123</v>
      </c>
      <c r="D41" s="132"/>
      <c r="E41" s="133" t="s">
        <v>71</v>
      </c>
      <c r="F41" s="133"/>
    </row>
    <row r="42" spans="2:6" x14ac:dyDescent="0.3">
      <c r="B42" s="42">
        <v>31</v>
      </c>
      <c r="C42" s="132" t="s">
        <v>91</v>
      </c>
      <c r="D42" s="132"/>
      <c r="E42" s="133" t="s">
        <v>71</v>
      </c>
      <c r="F42" s="133"/>
    </row>
    <row r="43" spans="2:6" x14ac:dyDescent="0.3">
      <c r="B43" s="42">
        <v>32</v>
      </c>
      <c r="C43" s="132" t="s">
        <v>95</v>
      </c>
      <c r="D43" s="132"/>
      <c r="E43" s="133" t="s">
        <v>71</v>
      </c>
      <c r="F43" s="133"/>
    </row>
    <row r="44" spans="2:6" x14ac:dyDescent="0.3">
      <c r="B44" s="42">
        <v>33</v>
      </c>
      <c r="C44" s="132" t="s">
        <v>89</v>
      </c>
      <c r="D44" s="132"/>
      <c r="E44" s="131" t="s">
        <v>71</v>
      </c>
      <c r="F44" s="131"/>
    </row>
    <row r="45" spans="2:6" x14ac:dyDescent="0.3">
      <c r="B45" s="42">
        <v>34</v>
      </c>
      <c r="C45" s="132" t="s">
        <v>124</v>
      </c>
      <c r="D45" s="132"/>
      <c r="E45" s="131" t="s">
        <v>71</v>
      </c>
      <c r="F45" s="131"/>
    </row>
    <row r="46" spans="2:6" x14ac:dyDescent="0.3">
      <c r="B46" s="42">
        <v>35</v>
      </c>
      <c r="C46" s="132" t="s">
        <v>125</v>
      </c>
      <c r="D46" s="132"/>
      <c r="E46" s="131" t="s">
        <v>71</v>
      </c>
      <c r="F46" s="131"/>
    </row>
    <row r="47" spans="2:6" x14ac:dyDescent="0.3">
      <c r="B47" s="42">
        <v>36</v>
      </c>
      <c r="C47" s="132" t="s">
        <v>84</v>
      </c>
      <c r="D47" s="132"/>
      <c r="E47" s="131" t="s">
        <v>71</v>
      </c>
      <c r="F47" s="131"/>
    </row>
    <row r="48" spans="2:6" x14ac:dyDescent="0.3">
      <c r="B48" s="42">
        <v>37</v>
      </c>
      <c r="C48" s="130" t="s">
        <v>249</v>
      </c>
      <c r="D48" s="130"/>
      <c r="E48" s="131" t="s">
        <v>71</v>
      </c>
      <c r="F48" s="131"/>
    </row>
    <row r="49" spans="2:6" x14ac:dyDescent="0.3">
      <c r="B49" s="42">
        <v>38</v>
      </c>
      <c r="C49" s="130" t="s">
        <v>250</v>
      </c>
      <c r="D49" s="130"/>
      <c r="E49" s="131" t="s">
        <v>71</v>
      </c>
      <c r="F49" s="131"/>
    </row>
    <row r="50" spans="2:6" x14ac:dyDescent="0.3">
      <c r="B50" s="42">
        <v>39</v>
      </c>
      <c r="C50" s="130" t="s">
        <v>251</v>
      </c>
      <c r="D50" s="130"/>
      <c r="E50" s="131" t="s">
        <v>71</v>
      </c>
      <c r="F50" s="131"/>
    </row>
    <row r="51" spans="2:6" x14ac:dyDescent="0.3">
      <c r="B51" s="42">
        <v>40</v>
      </c>
      <c r="C51" s="130" t="s">
        <v>252</v>
      </c>
      <c r="D51" s="130"/>
      <c r="E51" s="131" t="s">
        <v>71</v>
      </c>
      <c r="F51" s="131"/>
    </row>
  </sheetData>
  <mergeCells count="88">
    <mergeCell ref="C43:D43"/>
    <mergeCell ref="E43:F43"/>
    <mergeCell ref="B10:F10"/>
    <mergeCell ref="C11:D11"/>
    <mergeCell ref="E11:F11"/>
    <mergeCell ref="C12:D12"/>
    <mergeCell ref="E12:F12"/>
    <mergeCell ref="C13:D13"/>
    <mergeCell ref="E13:F13"/>
    <mergeCell ref="C14:D14"/>
    <mergeCell ref="C41:D41"/>
    <mergeCell ref="E41:F41"/>
    <mergeCell ref="C42:D42"/>
    <mergeCell ref="E42:F42"/>
    <mergeCell ref="C28:D28"/>
    <mergeCell ref="C15:D15"/>
    <mergeCell ref="B2:I2"/>
    <mergeCell ref="B7:C7"/>
    <mergeCell ref="D7:I7"/>
    <mergeCell ref="B8:C8"/>
    <mergeCell ref="D8:I8"/>
    <mergeCell ref="E15:F15"/>
    <mergeCell ref="C16:D16"/>
    <mergeCell ref="E16:F16"/>
    <mergeCell ref="E14:F14"/>
    <mergeCell ref="C26:D26"/>
    <mergeCell ref="E26:F26"/>
    <mergeCell ref="C17:D17"/>
    <mergeCell ref="E17:F17"/>
    <mergeCell ref="C18:D18"/>
    <mergeCell ref="E18:F18"/>
    <mergeCell ref="C19:D19"/>
    <mergeCell ref="E19:F19"/>
    <mergeCell ref="C25:D25"/>
    <mergeCell ref="C20:D20"/>
    <mergeCell ref="E24:F24"/>
    <mergeCell ref="C21:D21"/>
    <mergeCell ref="E25:F25"/>
    <mergeCell ref="C32:D32"/>
    <mergeCell ref="C27:D27"/>
    <mergeCell ref="E30:F30"/>
    <mergeCell ref="E29:F29"/>
    <mergeCell ref="E28:F28"/>
    <mergeCell ref="C31:D31"/>
    <mergeCell ref="E31:F31"/>
    <mergeCell ref="E27:F27"/>
    <mergeCell ref="E32:F32"/>
    <mergeCell ref="C30:D30"/>
    <mergeCell ref="C29:D29"/>
    <mergeCell ref="C36:D36"/>
    <mergeCell ref="C35:D35"/>
    <mergeCell ref="C34:D34"/>
    <mergeCell ref="C33:D33"/>
    <mergeCell ref="E36:F36"/>
    <mergeCell ref="E35:F35"/>
    <mergeCell ref="E34:F34"/>
    <mergeCell ref="E33:F33"/>
    <mergeCell ref="E40:F40"/>
    <mergeCell ref="E39:F39"/>
    <mergeCell ref="E38:F38"/>
    <mergeCell ref="E37:F37"/>
    <mergeCell ref="C40:D40"/>
    <mergeCell ref="C39:D39"/>
    <mergeCell ref="C38:D38"/>
    <mergeCell ref="C47:D47"/>
    <mergeCell ref="E47:F47"/>
    <mergeCell ref="E20:F20"/>
    <mergeCell ref="E21:F21"/>
    <mergeCell ref="E22:F22"/>
    <mergeCell ref="E23:F23"/>
    <mergeCell ref="C22:D22"/>
    <mergeCell ref="C24:D24"/>
    <mergeCell ref="C23:D23"/>
    <mergeCell ref="C44:D44"/>
    <mergeCell ref="E44:F44"/>
    <mergeCell ref="C45:D45"/>
    <mergeCell ref="C46:D46"/>
    <mergeCell ref="E45:F45"/>
    <mergeCell ref="E46:F46"/>
    <mergeCell ref="C37:D37"/>
    <mergeCell ref="C48:D48"/>
    <mergeCell ref="C49:D49"/>
    <mergeCell ref="C50:D50"/>
    <mergeCell ref="C51:D51"/>
    <mergeCell ref="E48:F48"/>
    <mergeCell ref="E49:F49"/>
    <mergeCell ref="E50:F50"/>
    <mergeCell ref="E51:F51"/>
  </mergeCells>
  <conditionalFormatting sqref="E5">
    <cfRule type="expression" dxfId="153" priority="45">
      <formula>E5=""</formula>
    </cfRule>
  </conditionalFormatting>
  <conditionalFormatting sqref="D5">
    <cfRule type="expression" dxfId="152" priority="78">
      <formula>D5=""</formula>
    </cfRule>
  </conditionalFormatting>
  <conditionalFormatting sqref="B5">
    <cfRule type="expression" dxfId="151" priority="111">
      <formula>B5=""</formula>
    </cfRule>
  </conditionalFormatting>
  <conditionalFormatting sqref="C5">
    <cfRule type="expression" dxfId="150" priority="133">
      <formula>C5=""</formula>
    </cfRule>
  </conditionalFormatting>
  <conditionalFormatting sqref="D7:I8">
    <cfRule type="expression" dxfId="149" priority="157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opLeftCell="A12" zoomScale="90" zoomScaleNormal="90" workbookViewId="0">
      <selection activeCell="H15" sqref="H15"/>
    </sheetView>
  </sheetViews>
  <sheetFormatPr baseColWidth="10" defaultRowHeight="14.4" x14ac:dyDescent="0.3"/>
  <cols>
    <col min="4" max="4" width="49.5546875" customWidth="1"/>
    <col min="5" max="5" width="20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(2 - REGRESO)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>
        <v>2</v>
      </c>
      <c r="C5" s="27" t="s">
        <v>93</v>
      </c>
      <c r="D5" s="27" t="str">
        <f>'Operador PA'!D37</f>
        <v>Zona Franca</v>
      </c>
      <c r="E5" s="27" t="str">
        <f>'Operador PA'!F37</f>
        <v>Villa Nelda Panicucci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Zona Franca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Villa Nelda Panicucci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44">
        <v>1</v>
      </c>
      <c r="C12" s="143" t="s">
        <v>253</v>
      </c>
      <c r="D12" s="144"/>
      <c r="E12" s="139" t="s">
        <v>71</v>
      </c>
      <c r="F12" s="139"/>
    </row>
    <row r="13" spans="2:9" x14ac:dyDescent="0.3">
      <c r="B13" s="69">
        <v>2</v>
      </c>
      <c r="C13" s="143" t="s">
        <v>254</v>
      </c>
      <c r="D13" s="144"/>
      <c r="E13" s="139" t="s">
        <v>71</v>
      </c>
      <c r="F13" s="139"/>
    </row>
    <row r="14" spans="2:9" x14ac:dyDescent="0.3">
      <c r="B14" s="69">
        <v>3</v>
      </c>
      <c r="C14" s="140" t="s">
        <v>199</v>
      </c>
      <c r="D14" s="140"/>
      <c r="E14" s="139" t="s">
        <v>71</v>
      </c>
      <c r="F14" s="139"/>
      <c r="G14" s="31"/>
    </row>
    <row r="15" spans="2:9" x14ac:dyDescent="0.3">
      <c r="B15" s="69">
        <v>4</v>
      </c>
      <c r="C15" s="140" t="s">
        <v>125</v>
      </c>
      <c r="D15" s="140"/>
      <c r="E15" s="139" t="s">
        <v>71</v>
      </c>
      <c r="F15" s="139"/>
      <c r="G15" s="31"/>
    </row>
    <row r="16" spans="2:9" x14ac:dyDescent="0.3">
      <c r="B16" s="69">
        <v>5</v>
      </c>
      <c r="C16" s="140" t="s">
        <v>126</v>
      </c>
      <c r="D16" s="140"/>
      <c r="E16" s="139" t="s">
        <v>71</v>
      </c>
      <c r="F16" s="139"/>
      <c r="G16" s="31"/>
    </row>
    <row r="17" spans="2:7" x14ac:dyDescent="0.3">
      <c r="B17" s="69">
        <v>6</v>
      </c>
      <c r="C17" s="140" t="s">
        <v>96</v>
      </c>
      <c r="D17" s="140"/>
      <c r="E17" s="139" t="s">
        <v>71</v>
      </c>
      <c r="F17" s="139"/>
      <c r="G17" s="31"/>
    </row>
    <row r="18" spans="2:7" x14ac:dyDescent="0.3">
      <c r="B18" s="69">
        <v>7</v>
      </c>
      <c r="C18" s="140" t="s">
        <v>95</v>
      </c>
      <c r="D18" s="140"/>
      <c r="E18" s="139" t="s">
        <v>71</v>
      </c>
      <c r="F18" s="139"/>
      <c r="G18" s="31"/>
    </row>
    <row r="19" spans="2:7" x14ac:dyDescent="0.3">
      <c r="B19" s="69">
        <v>8</v>
      </c>
      <c r="C19" s="140" t="s">
        <v>91</v>
      </c>
      <c r="D19" s="140"/>
      <c r="E19" s="139" t="s">
        <v>71</v>
      </c>
      <c r="F19" s="139"/>
      <c r="G19" s="31"/>
    </row>
    <row r="20" spans="2:7" x14ac:dyDescent="0.3">
      <c r="B20" s="69">
        <v>9</v>
      </c>
      <c r="C20" s="140" t="s">
        <v>123</v>
      </c>
      <c r="D20" s="140"/>
      <c r="E20" s="139" t="s">
        <v>71</v>
      </c>
      <c r="F20" s="139"/>
    </row>
    <row r="21" spans="2:7" x14ac:dyDescent="0.3">
      <c r="B21" s="69">
        <v>10</v>
      </c>
      <c r="C21" s="140" t="s">
        <v>122</v>
      </c>
      <c r="D21" s="140"/>
      <c r="E21" s="139" t="s">
        <v>71</v>
      </c>
      <c r="F21" s="139"/>
    </row>
    <row r="22" spans="2:7" x14ac:dyDescent="0.3">
      <c r="B22" s="69">
        <v>11</v>
      </c>
      <c r="C22" s="140" t="s">
        <v>97</v>
      </c>
      <c r="D22" s="140"/>
      <c r="E22" s="139" t="s">
        <v>71</v>
      </c>
      <c r="F22" s="139"/>
    </row>
    <row r="23" spans="2:7" x14ac:dyDescent="0.3">
      <c r="B23" s="69">
        <v>12</v>
      </c>
      <c r="C23" s="140" t="s">
        <v>98</v>
      </c>
      <c r="D23" s="140"/>
      <c r="E23" s="139" t="s">
        <v>71</v>
      </c>
      <c r="F23" s="139"/>
    </row>
    <row r="24" spans="2:7" x14ac:dyDescent="0.3">
      <c r="B24" s="69">
        <v>13</v>
      </c>
      <c r="C24" s="140" t="s">
        <v>99</v>
      </c>
      <c r="D24" s="140"/>
      <c r="E24" s="139" t="s">
        <v>71</v>
      </c>
      <c r="F24" s="139"/>
    </row>
    <row r="25" spans="2:7" x14ac:dyDescent="0.3">
      <c r="B25" s="69">
        <v>14</v>
      </c>
      <c r="C25" s="140" t="s">
        <v>127</v>
      </c>
      <c r="D25" s="140"/>
      <c r="E25" s="139" t="s">
        <v>71</v>
      </c>
      <c r="F25" s="139"/>
    </row>
    <row r="26" spans="2:7" x14ac:dyDescent="0.3">
      <c r="B26" s="69">
        <v>15</v>
      </c>
      <c r="C26" s="140" t="s">
        <v>100</v>
      </c>
      <c r="D26" s="140"/>
      <c r="E26" s="139" t="s">
        <v>71</v>
      </c>
      <c r="F26" s="139"/>
    </row>
    <row r="27" spans="2:7" x14ac:dyDescent="0.3">
      <c r="B27" s="69">
        <v>16</v>
      </c>
      <c r="C27" s="140" t="s">
        <v>101</v>
      </c>
      <c r="D27" s="140"/>
      <c r="E27" s="139" t="s">
        <v>71</v>
      </c>
      <c r="F27" s="139"/>
    </row>
    <row r="28" spans="2:7" x14ac:dyDescent="0.3">
      <c r="B28" s="69">
        <v>17</v>
      </c>
      <c r="C28" s="140" t="s">
        <v>102</v>
      </c>
      <c r="D28" s="140"/>
      <c r="E28" s="139" t="s">
        <v>71</v>
      </c>
      <c r="F28" s="139"/>
    </row>
    <row r="29" spans="2:7" x14ac:dyDescent="0.3">
      <c r="B29" s="69">
        <v>18</v>
      </c>
      <c r="C29" s="140" t="s">
        <v>103</v>
      </c>
      <c r="D29" s="140"/>
      <c r="E29" s="139" t="s">
        <v>71</v>
      </c>
      <c r="F29" s="139"/>
    </row>
    <row r="30" spans="2:7" x14ac:dyDescent="0.3">
      <c r="B30" s="69">
        <v>19</v>
      </c>
      <c r="C30" s="140" t="s">
        <v>105</v>
      </c>
      <c r="D30" s="140"/>
      <c r="E30" s="139" t="s">
        <v>71</v>
      </c>
      <c r="F30" s="139"/>
    </row>
    <row r="31" spans="2:7" x14ac:dyDescent="0.3">
      <c r="B31" s="69">
        <v>20</v>
      </c>
      <c r="C31" s="140" t="s">
        <v>106</v>
      </c>
      <c r="D31" s="140"/>
      <c r="E31" s="139" t="s">
        <v>71</v>
      </c>
      <c r="F31" s="139"/>
    </row>
    <row r="32" spans="2:7" x14ac:dyDescent="0.3">
      <c r="B32" s="69">
        <v>21</v>
      </c>
      <c r="C32" s="141" t="s">
        <v>257</v>
      </c>
      <c r="D32" s="142"/>
      <c r="E32" s="139" t="s">
        <v>71</v>
      </c>
      <c r="F32" s="139"/>
    </row>
    <row r="33" spans="2:6" x14ac:dyDescent="0.3">
      <c r="B33" s="69">
        <v>22</v>
      </c>
      <c r="C33" s="141" t="s">
        <v>118</v>
      </c>
      <c r="D33" s="142"/>
      <c r="E33" s="139" t="s">
        <v>71</v>
      </c>
      <c r="F33" s="139"/>
    </row>
    <row r="34" spans="2:6" x14ac:dyDescent="0.3">
      <c r="B34" s="69">
        <v>23</v>
      </c>
      <c r="C34" s="140" t="s">
        <v>119</v>
      </c>
      <c r="D34" s="140"/>
      <c r="E34" s="139" t="s">
        <v>71</v>
      </c>
      <c r="F34" s="139"/>
    </row>
    <row r="35" spans="2:6" x14ac:dyDescent="0.3">
      <c r="B35" s="69">
        <v>24</v>
      </c>
      <c r="C35" s="140" t="s">
        <v>256</v>
      </c>
      <c r="D35" s="140"/>
      <c r="E35" s="139" t="s">
        <v>71</v>
      </c>
      <c r="F35" s="139"/>
    </row>
    <row r="36" spans="2:6" x14ac:dyDescent="0.3">
      <c r="B36" s="69">
        <v>25</v>
      </c>
      <c r="C36" s="140" t="s">
        <v>255</v>
      </c>
      <c r="D36" s="140"/>
      <c r="E36" s="139" t="s">
        <v>71</v>
      </c>
      <c r="F36" s="139"/>
    </row>
    <row r="37" spans="2:6" x14ac:dyDescent="0.3">
      <c r="B37" s="69">
        <v>26</v>
      </c>
      <c r="C37" s="140" t="s">
        <v>91</v>
      </c>
      <c r="D37" s="140"/>
      <c r="E37" s="139" t="s">
        <v>71</v>
      </c>
      <c r="F37" s="139"/>
    </row>
    <row r="38" spans="2:6" x14ac:dyDescent="0.3">
      <c r="B38" s="69">
        <v>27</v>
      </c>
      <c r="C38" s="140" t="s">
        <v>120</v>
      </c>
      <c r="D38" s="140"/>
      <c r="E38" s="139" t="s">
        <v>71</v>
      </c>
      <c r="F38" s="139"/>
    </row>
    <row r="39" spans="2:6" x14ac:dyDescent="0.3">
      <c r="B39" s="69">
        <v>28</v>
      </c>
      <c r="C39" s="140" t="s">
        <v>115</v>
      </c>
      <c r="D39" s="140"/>
      <c r="E39" s="139" t="s">
        <v>71</v>
      </c>
      <c r="F39" s="139"/>
    </row>
    <row r="40" spans="2:6" x14ac:dyDescent="0.3">
      <c r="B40" s="69">
        <v>29</v>
      </c>
      <c r="C40" s="140" t="s">
        <v>117</v>
      </c>
      <c r="D40" s="140"/>
      <c r="E40" s="139" t="s">
        <v>71</v>
      </c>
      <c r="F40" s="139"/>
    </row>
    <row r="41" spans="2:6" x14ac:dyDescent="0.3">
      <c r="B41" s="69">
        <v>30</v>
      </c>
      <c r="C41" s="140" t="s">
        <v>77</v>
      </c>
      <c r="D41" s="140"/>
      <c r="E41" s="139" t="s">
        <v>71</v>
      </c>
      <c r="F41" s="139"/>
    </row>
    <row r="42" spans="2:6" x14ac:dyDescent="0.3">
      <c r="B42" s="69">
        <v>31</v>
      </c>
      <c r="C42" s="140" t="s">
        <v>116</v>
      </c>
      <c r="D42" s="140"/>
      <c r="E42" s="139" t="s">
        <v>71</v>
      </c>
      <c r="F42" s="139"/>
    </row>
    <row r="43" spans="2:6" x14ac:dyDescent="0.3">
      <c r="B43" s="69">
        <v>32</v>
      </c>
      <c r="C43" s="140" t="s">
        <v>128</v>
      </c>
      <c r="D43" s="140"/>
      <c r="E43" s="139" t="s">
        <v>71</v>
      </c>
      <c r="F43" s="139"/>
    </row>
  </sheetData>
  <mergeCells count="72">
    <mergeCell ref="E29:F29"/>
    <mergeCell ref="C29:D29"/>
    <mergeCell ref="C30:D30"/>
    <mergeCell ref="E30:F30"/>
    <mergeCell ref="C24:D24"/>
    <mergeCell ref="E24:F24"/>
    <mergeCell ref="C25:D25"/>
    <mergeCell ref="E27:F27"/>
    <mergeCell ref="C26:D26"/>
    <mergeCell ref="E26:F26"/>
    <mergeCell ref="C16:D16"/>
    <mergeCell ref="E16:F16"/>
    <mergeCell ref="C17:D17"/>
    <mergeCell ref="E17:F17"/>
    <mergeCell ref="E28:F28"/>
    <mergeCell ref="C28:D28"/>
    <mergeCell ref="C27:D27"/>
    <mergeCell ref="C19:D19"/>
    <mergeCell ref="E19:F19"/>
    <mergeCell ref="C20:D20"/>
    <mergeCell ref="C21:D21"/>
    <mergeCell ref="E21:F21"/>
    <mergeCell ref="C22:D22"/>
    <mergeCell ref="E22:F22"/>
    <mergeCell ref="C23:D23"/>
    <mergeCell ref="E23:F23"/>
    <mergeCell ref="C13:D13"/>
    <mergeCell ref="E12:F12"/>
    <mergeCell ref="E13:F13"/>
    <mergeCell ref="C15:D15"/>
    <mergeCell ref="E15:F15"/>
    <mergeCell ref="C32:D32"/>
    <mergeCell ref="C33:D33"/>
    <mergeCell ref="B2:I2"/>
    <mergeCell ref="B7:C7"/>
    <mergeCell ref="D7:I7"/>
    <mergeCell ref="B8:C8"/>
    <mergeCell ref="D8:I8"/>
    <mergeCell ref="C18:D18"/>
    <mergeCell ref="E18:F18"/>
    <mergeCell ref="E20:F20"/>
    <mergeCell ref="B10:F10"/>
    <mergeCell ref="C11:D11"/>
    <mergeCell ref="E11:F11"/>
    <mergeCell ref="C14:D14"/>
    <mergeCell ref="E14:F14"/>
    <mergeCell ref="C12:D12"/>
    <mergeCell ref="C37:D37"/>
    <mergeCell ref="E42:F42"/>
    <mergeCell ref="C42:D42"/>
    <mergeCell ref="C35:D35"/>
    <mergeCell ref="C34:D34"/>
    <mergeCell ref="C38:D38"/>
    <mergeCell ref="C36:D36"/>
    <mergeCell ref="C40:D40"/>
    <mergeCell ref="C39:D39"/>
    <mergeCell ref="E32:F32"/>
    <mergeCell ref="E33:F33"/>
    <mergeCell ref="E25:F25"/>
    <mergeCell ref="C43:D43"/>
    <mergeCell ref="E37:F37"/>
    <mergeCell ref="E43:F43"/>
    <mergeCell ref="E31:F31"/>
    <mergeCell ref="E41:F41"/>
    <mergeCell ref="E40:F40"/>
    <mergeCell ref="E39:F39"/>
    <mergeCell ref="E34:F34"/>
    <mergeCell ref="E38:F38"/>
    <mergeCell ref="E36:F36"/>
    <mergeCell ref="E35:F35"/>
    <mergeCell ref="C31:D31"/>
    <mergeCell ref="C41:D41"/>
  </mergeCells>
  <conditionalFormatting sqref="E5">
    <cfRule type="expression" dxfId="148" priority="39">
      <formula>E5=""</formula>
    </cfRule>
  </conditionalFormatting>
  <conditionalFormatting sqref="D5">
    <cfRule type="expression" dxfId="147" priority="86">
      <formula>D5=""</formula>
    </cfRule>
  </conditionalFormatting>
  <conditionalFormatting sqref="B5">
    <cfRule type="expression" dxfId="146" priority="120">
      <formula>B5=""</formula>
    </cfRule>
  </conditionalFormatting>
  <conditionalFormatting sqref="C5">
    <cfRule type="expression" dxfId="145" priority="138">
      <formula>C5=""</formula>
    </cfRule>
  </conditionalFormatting>
  <conditionalFormatting sqref="D7:I8">
    <cfRule type="expression" dxfId="144" priority="155">
      <formula>D7=""</formula>
    </cfRule>
  </conditionalFormatting>
  <pageMargins left="0.70833330000000005" right="0.70833330000000005" top="0.74791660000000004" bottom="0.74791660000000004" header="0.3152778" footer="0.3152778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27" zoomScale="80" zoomScaleNormal="80" workbookViewId="0">
      <selection activeCell="C34" sqref="C34:D34"/>
    </sheetView>
  </sheetViews>
  <sheetFormatPr baseColWidth="10" defaultRowHeight="14.4" x14ac:dyDescent="0.3"/>
  <cols>
    <col min="3" max="3" width="26.5546875" customWidth="1"/>
    <col min="4" max="4" width="41.5546875" customWidth="1"/>
    <col min="5" max="5" width="28.6640625" bestFit="1" customWidth="1"/>
    <col min="9" max="9" width="15.88671875" customWidth="1"/>
  </cols>
  <sheetData>
    <row r="1" spans="2:9" x14ac:dyDescent="0.3">
      <c r="C1" s="25"/>
      <c r="D1" s="25"/>
      <c r="E1" s="25"/>
      <c r="F1" s="25"/>
      <c r="G1" s="25"/>
      <c r="H1" s="25"/>
      <c r="I1" s="25"/>
    </row>
    <row r="2" spans="2:9" ht="22.2" x14ac:dyDescent="0.3">
      <c r="B2" s="116" t="str">
        <f>"DETALLE DEL SERVICIO ("&amp;B5&amp;" - "&amp;C5&amp;")"</f>
        <v>DETALLE DEL SERVICIO (2VN - IDA)</v>
      </c>
      <c r="C2" s="116"/>
      <c r="D2" s="116"/>
      <c r="E2" s="116"/>
      <c r="F2" s="116"/>
      <c r="G2" s="116"/>
      <c r="H2" s="116"/>
      <c r="I2" s="116"/>
    </row>
    <row r="3" spans="2:9" x14ac:dyDescent="0.3">
      <c r="B3" s="25"/>
      <c r="C3" s="25"/>
      <c r="D3" s="25"/>
      <c r="E3" s="25"/>
      <c r="F3" s="25"/>
      <c r="G3" s="25"/>
      <c r="H3" s="25"/>
      <c r="I3" s="25"/>
    </row>
    <row r="4" spans="2:9" x14ac:dyDescent="0.3">
      <c r="B4" s="26" t="s">
        <v>37</v>
      </c>
      <c r="C4" s="26" t="s">
        <v>38</v>
      </c>
      <c r="D4" s="26" t="s">
        <v>40</v>
      </c>
      <c r="E4" s="26" t="s">
        <v>41</v>
      </c>
      <c r="F4" s="25"/>
      <c r="G4" s="25"/>
    </row>
    <row r="5" spans="2:9" x14ac:dyDescent="0.3">
      <c r="B5" s="27" t="s">
        <v>54</v>
      </c>
      <c r="C5" s="27" t="s">
        <v>63</v>
      </c>
      <c r="D5" s="27" t="str">
        <f>'Operador PA'!D38</f>
        <v>Villa Nelda Panicucci</v>
      </c>
      <c r="E5" s="27" t="str">
        <f>'Operador PA'!F38</f>
        <v>Inacap</v>
      </c>
      <c r="F5" s="25"/>
      <c r="G5" s="25"/>
    </row>
    <row r="6" spans="2:9" x14ac:dyDescent="0.3">
      <c r="B6" s="28"/>
      <c r="C6" s="25"/>
      <c r="D6" s="25"/>
      <c r="E6" s="25"/>
      <c r="F6" s="25"/>
      <c r="G6" s="25"/>
      <c r="H6" s="25"/>
      <c r="I6" s="25"/>
    </row>
    <row r="7" spans="2:9" x14ac:dyDescent="0.3">
      <c r="B7" s="117" t="s">
        <v>64</v>
      </c>
      <c r="C7" s="117"/>
      <c r="D7" s="124" t="str">
        <f>+D5</f>
        <v>Villa Nelda Panicucci</v>
      </c>
      <c r="E7" s="124"/>
      <c r="F7" s="124"/>
      <c r="G7" s="124"/>
      <c r="H7" s="124"/>
      <c r="I7" s="124"/>
    </row>
    <row r="8" spans="2:9" x14ac:dyDescent="0.3">
      <c r="B8" s="117" t="s">
        <v>65</v>
      </c>
      <c r="C8" s="117"/>
      <c r="D8" s="124" t="str">
        <f>+E5</f>
        <v>Inacap</v>
      </c>
      <c r="E8" s="124"/>
      <c r="F8" s="124"/>
      <c r="G8" s="124"/>
      <c r="H8" s="124"/>
      <c r="I8" s="124"/>
    </row>
    <row r="9" spans="2:9" x14ac:dyDescent="0.3">
      <c r="C9" s="25"/>
      <c r="D9" s="25"/>
      <c r="E9" s="25"/>
      <c r="F9" s="25"/>
      <c r="G9" s="25"/>
      <c r="H9" s="25"/>
      <c r="I9" s="25"/>
    </row>
    <row r="10" spans="2:9" ht="15" customHeight="1" x14ac:dyDescent="0.3">
      <c r="B10" s="115" t="s">
        <v>66</v>
      </c>
      <c r="C10" s="115"/>
      <c r="D10" s="115"/>
      <c r="E10" s="115"/>
      <c r="F10" s="115"/>
    </row>
    <row r="11" spans="2:9" x14ac:dyDescent="0.3">
      <c r="B11" s="29" t="s">
        <v>67</v>
      </c>
      <c r="C11" s="115" t="s">
        <v>68</v>
      </c>
      <c r="D11" s="115"/>
      <c r="E11" s="115" t="s">
        <v>69</v>
      </c>
      <c r="F11" s="115"/>
    </row>
    <row r="12" spans="2:9" x14ac:dyDescent="0.3">
      <c r="B12" s="35">
        <v>1</v>
      </c>
      <c r="C12" s="132" t="s">
        <v>128</v>
      </c>
      <c r="D12" s="132"/>
      <c r="E12" s="109" t="s">
        <v>71</v>
      </c>
      <c r="F12" s="109"/>
      <c r="G12" s="31"/>
    </row>
    <row r="13" spans="2:9" x14ac:dyDescent="0.3">
      <c r="B13" s="35">
        <v>2</v>
      </c>
      <c r="C13" s="132" t="s">
        <v>113</v>
      </c>
      <c r="D13" s="132"/>
      <c r="E13" s="109" t="s">
        <v>71</v>
      </c>
      <c r="F13" s="109"/>
      <c r="G13" s="31"/>
    </row>
    <row r="14" spans="2:9" x14ac:dyDescent="0.3">
      <c r="B14" s="35">
        <v>3</v>
      </c>
      <c r="C14" s="132" t="s">
        <v>114</v>
      </c>
      <c r="D14" s="132"/>
      <c r="E14" s="109" t="s">
        <v>71</v>
      </c>
      <c r="F14" s="109"/>
      <c r="G14" s="31"/>
    </row>
    <row r="15" spans="2:9" x14ac:dyDescent="0.3">
      <c r="B15" s="35">
        <v>4</v>
      </c>
      <c r="C15" s="132" t="s">
        <v>115</v>
      </c>
      <c r="D15" s="132"/>
      <c r="E15" s="109" t="s">
        <v>71</v>
      </c>
      <c r="F15" s="109"/>
      <c r="G15" s="31"/>
    </row>
    <row r="16" spans="2:9" x14ac:dyDescent="0.3">
      <c r="B16" s="35">
        <v>5</v>
      </c>
      <c r="C16" s="132" t="s">
        <v>116</v>
      </c>
      <c r="D16" s="132"/>
      <c r="E16" s="109" t="s">
        <v>71</v>
      </c>
      <c r="F16" s="109"/>
      <c r="G16" s="31"/>
    </row>
    <row r="17" spans="2:9" x14ac:dyDescent="0.3">
      <c r="B17" s="35">
        <v>6</v>
      </c>
      <c r="C17" s="132" t="s">
        <v>77</v>
      </c>
      <c r="D17" s="132"/>
      <c r="E17" s="109" t="s">
        <v>71</v>
      </c>
      <c r="F17" s="109"/>
      <c r="G17" s="31"/>
    </row>
    <row r="18" spans="2:9" x14ac:dyDescent="0.3">
      <c r="B18" s="35">
        <v>7</v>
      </c>
      <c r="C18" s="132" t="s">
        <v>117</v>
      </c>
      <c r="D18" s="132"/>
      <c r="E18" s="109" t="s">
        <v>71</v>
      </c>
      <c r="F18" s="109"/>
    </row>
    <row r="19" spans="2:9" x14ac:dyDescent="0.3">
      <c r="B19" s="35">
        <v>8</v>
      </c>
      <c r="C19" s="132" t="s">
        <v>115</v>
      </c>
      <c r="D19" s="132"/>
      <c r="E19" s="109" t="s">
        <v>71</v>
      </c>
      <c r="F19" s="109"/>
    </row>
    <row r="20" spans="2:9" x14ac:dyDescent="0.3">
      <c r="B20" s="35">
        <v>9</v>
      </c>
      <c r="C20" s="132" t="s">
        <v>106</v>
      </c>
      <c r="D20" s="132"/>
      <c r="E20" s="109" t="s">
        <v>71</v>
      </c>
      <c r="F20" s="109"/>
    </row>
    <row r="21" spans="2:9" x14ac:dyDescent="0.3">
      <c r="B21" s="35">
        <v>10</v>
      </c>
      <c r="C21" s="132" t="s">
        <v>91</v>
      </c>
      <c r="D21" s="132"/>
      <c r="E21" s="109" t="s">
        <v>71</v>
      </c>
      <c r="F21" s="109"/>
    </row>
    <row r="22" spans="2:9" x14ac:dyDescent="0.3">
      <c r="B22" s="35">
        <v>11</v>
      </c>
      <c r="C22" s="132" t="s">
        <v>255</v>
      </c>
      <c r="D22" s="132"/>
      <c r="E22" s="109" t="s">
        <v>71</v>
      </c>
      <c r="F22" s="109"/>
      <c r="H22" s="147"/>
      <c r="I22" s="147"/>
    </row>
    <row r="23" spans="2:9" x14ac:dyDescent="0.3">
      <c r="B23" s="35">
        <v>12</v>
      </c>
      <c r="C23" s="132" t="s">
        <v>256</v>
      </c>
      <c r="D23" s="132"/>
      <c r="E23" s="109" t="s">
        <v>71</v>
      </c>
      <c r="F23" s="109"/>
    </row>
    <row r="24" spans="2:9" x14ac:dyDescent="0.3">
      <c r="B24" s="35">
        <v>13</v>
      </c>
      <c r="C24" s="132" t="s">
        <v>131</v>
      </c>
      <c r="D24" s="132"/>
      <c r="E24" s="109" t="s">
        <v>71</v>
      </c>
      <c r="F24" s="109"/>
    </row>
    <row r="25" spans="2:9" x14ac:dyDescent="0.3">
      <c r="B25" s="35">
        <v>14</v>
      </c>
      <c r="C25" s="132" t="s">
        <v>118</v>
      </c>
      <c r="D25" s="132"/>
      <c r="E25" s="109" t="s">
        <v>71</v>
      </c>
      <c r="F25" s="109"/>
    </row>
    <row r="26" spans="2:9" x14ac:dyDescent="0.3">
      <c r="B26" s="35">
        <v>15</v>
      </c>
      <c r="C26" s="145" t="s">
        <v>257</v>
      </c>
      <c r="D26" s="146"/>
      <c r="E26" s="109" t="s">
        <v>71</v>
      </c>
      <c r="F26" s="109"/>
    </row>
    <row r="27" spans="2:9" x14ac:dyDescent="0.3">
      <c r="B27" s="35">
        <v>16</v>
      </c>
      <c r="C27" s="132" t="s">
        <v>120</v>
      </c>
      <c r="D27" s="132"/>
      <c r="E27" s="109" t="s">
        <v>71</v>
      </c>
      <c r="F27" s="109"/>
    </row>
    <row r="28" spans="2:9" x14ac:dyDescent="0.3">
      <c r="B28" s="35">
        <v>17</v>
      </c>
      <c r="C28" s="132" t="s">
        <v>79</v>
      </c>
      <c r="D28" s="132"/>
      <c r="E28" s="109" t="s">
        <v>71</v>
      </c>
      <c r="F28" s="109"/>
    </row>
    <row r="29" spans="2:9" x14ac:dyDescent="0.3">
      <c r="B29" s="35">
        <v>18</v>
      </c>
      <c r="C29" s="132" t="s">
        <v>80</v>
      </c>
      <c r="D29" s="132"/>
      <c r="E29" s="109" t="s">
        <v>71</v>
      </c>
      <c r="F29" s="109"/>
    </row>
    <row r="30" spans="2:9" x14ac:dyDescent="0.3">
      <c r="B30" s="35">
        <v>19</v>
      </c>
      <c r="C30" s="132" t="s">
        <v>132</v>
      </c>
      <c r="D30" s="132"/>
      <c r="E30" s="109" t="s">
        <v>71</v>
      </c>
      <c r="F30" s="109"/>
    </row>
    <row r="31" spans="2:9" x14ac:dyDescent="0.3">
      <c r="B31" s="35">
        <v>20</v>
      </c>
      <c r="C31" s="132" t="s">
        <v>82</v>
      </c>
      <c r="D31" s="132"/>
      <c r="E31" s="109" t="s">
        <v>71</v>
      </c>
      <c r="F31" s="109"/>
    </row>
    <row r="32" spans="2:9" x14ac:dyDescent="0.3">
      <c r="B32" s="35">
        <v>21</v>
      </c>
      <c r="C32" s="113" t="s">
        <v>280</v>
      </c>
      <c r="D32" s="114"/>
      <c r="E32" s="109" t="s">
        <v>71</v>
      </c>
      <c r="F32" s="109"/>
    </row>
    <row r="33" spans="2:6" x14ac:dyDescent="0.3">
      <c r="B33" s="35">
        <v>22</v>
      </c>
      <c r="C33" s="113" t="s">
        <v>281</v>
      </c>
      <c r="D33" s="114"/>
      <c r="E33" s="109" t="s">
        <v>71</v>
      </c>
      <c r="F33" s="109"/>
    </row>
    <row r="34" spans="2:6" x14ac:dyDescent="0.3">
      <c r="B34" s="35">
        <v>23</v>
      </c>
      <c r="C34" s="113" t="s">
        <v>282</v>
      </c>
      <c r="D34" s="114"/>
      <c r="E34" s="109" t="s">
        <v>71</v>
      </c>
      <c r="F34" s="109"/>
    </row>
    <row r="35" spans="2:6" x14ac:dyDescent="0.3">
      <c r="B35" s="35">
        <v>24</v>
      </c>
      <c r="C35" s="113" t="s">
        <v>82</v>
      </c>
      <c r="D35" s="114"/>
      <c r="E35" s="109" t="s">
        <v>71</v>
      </c>
      <c r="F35" s="109"/>
    </row>
    <row r="36" spans="2:6" x14ac:dyDescent="0.3">
      <c r="B36" s="35">
        <v>25</v>
      </c>
      <c r="C36" s="132" t="s">
        <v>83</v>
      </c>
      <c r="D36" s="132"/>
      <c r="E36" s="109" t="s">
        <v>71</v>
      </c>
      <c r="F36" s="109"/>
    </row>
    <row r="37" spans="2:6" x14ac:dyDescent="0.3">
      <c r="B37" s="35">
        <v>26</v>
      </c>
      <c r="C37" s="132" t="s">
        <v>84</v>
      </c>
      <c r="D37" s="132"/>
      <c r="E37" s="109" t="s">
        <v>71</v>
      </c>
      <c r="F37" s="109"/>
    </row>
    <row r="38" spans="2:6" x14ac:dyDescent="0.3">
      <c r="B38" s="35">
        <v>27</v>
      </c>
      <c r="C38" s="132" t="s">
        <v>85</v>
      </c>
      <c r="D38" s="132"/>
      <c r="E38" s="109" t="s">
        <v>71</v>
      </c>
      <c r="F38" s="109"/>
    </row>
    <row r="39" spans="2:6" x14ac:dyDescent="0.3">
      <c r="B39" s="35">
        <v>28</v>
      </c>
      <c r="C39" s="132" t="s">
        <v>86</v>
      </c>
      <c r="D39" s="132"/>
      <c r="E39" s="109" t="s">
        <v>71</v>
      </c>
      <c r="F39" s="109"/>
    </row>
    <row r="40" spans="2:6" x14ac:dyDescent="0.3">
      <c r="B40" s="35">
        <v>29</v>
      </c>
      <c r="C40" s="132" t="s">
        <v>122</v>
      </c>
      <c r="D40" s="132"/>
      <c r="E40" s="109" t="s">
        <v>71</v>
      </c>
      <c r="F40" s="109"/>
    </row>
    <row r="41" spans="2:6" x14ac:dyDescent="0.3">
      <c r="B41" s="35">
        <v>30</v>
      </c>
      <c r="C41" s="132" t="s">
        <v>123</v>
      </c>
      <c r="D41" s="132"/>
      <c r="E41" s="109" t="s">
        <v>71</v>
      </c>
      <c r="F41" s="109"/>
    </row>
    <row r="42" spans="2:6" x14ac:dyDescent="0.3">
      <c r="B42" s="35">
        <v>31</v>
      </c>
      <c r="C42" s="132" t="s">
        <v>91</v>
      </c>
      <c r="D42" s="132"/>
      <c r="E42" s="109" t="s">
        <v>71</v>
      </c>
      <c r="F42" s="109"/>
    </row>
    <row r="43" spans="2:6" x14ac:dyDescent="0.3">
      <c r="B43" s="35">
        <v>32</v>
      </c>
      <c r="C43" s="132" t="s">
        <v>95</v>
      </c>
      <c r="D43" s="132"/>
      <c r="E43" s="109" t="s">
        <v>71</v>
      </c>
      <c r="F43" s="109"/>
    </row>
    <row r="44" spans="2:6" x14ac:dyDescent="0.3">
      <c r="B44" s="35">
        <v>33</v>
      </c>
      <c r="C44" s="132" t="s">
        <v>89</v>
      </c>
      <c r="D44" s="132"/>
      <c r="E44" s="109" t="s">
        <v>71</v>
      </c>
      <c r="F44" s="109"/>
    </row>
    <row r="45" spans="2:6" x14ac:dyDescent="0.3">
      <c r="B45" s="35">
        <v>34</v>
      </c>
      <c r="C45" s="132" t="s">
        <v>124</v>
      </c>
      <c r="D45" s="132"/>
      <c r="E45" s="109" t="s">
        <v>71</v>
      </c>
      <c r="F45" s="109"/>
    </row>
    <row r="46" spans="2:6" x14ac:dyDescent="0.3">
      <c r="B46" s="35">
        <v>35</v>
      </c>
      <c r="C46" s="132" t="s">
        <v>125</v>
      </c>
      <c r="D46" s="132"/>
      <c r="E46" s="109" t="s">
        <v>71</v>
      </c>
      <c r="F46" s="109"/>
    </row>
    <row r="47" spans="2:6" x14ac:dyDescent="0.3">
      <c r="B47" s="35">
        <v>36</v>
      </c>
      <c r="C47" s="132" t="s">
        <v>133</v>
      </c>
      <c r="D47" s="132"/>
      <c r="E47" s="109" t="s">
        <v>71</v>
      </c>
      <c r="F47" s="109"/>
    </row>
  </sheetData>
  <mergeCells count="81">
    <mergeCell ref="C23:D23"/>
    <mergeCell ref="E23:F23"/>
    <mergeCell ref="C19:D19"/>
    <mergeCell ref="E19:F19"/>
    <mergeCell ref="H22:I22"/>
    <mergeCell ref="E21:F21"/>
    <mergeCell ref="C20:D20"/>
    <mergeCell ref="E20:F20"/>
    <mergeCell ref="C22:D22"/>
    <mergeCell ref="E22:F22"/>
    <mergeCell ref="C21:D21"/>
    <mergeCell ref="B2:I2"/>
    <mergeCell ref="B7:C7"/>
    <mergeCell ref="D7:I7"/>
    <mergeCell ref="B8:C8"/>
    <mergeCell ref="D8:I8"/>
    <mergeCell ref="B10:F10"/>
    <mergeCell ref="C11:D11"/>
    <mergeCell ref="E11:F11"/>
    <mergeCell ref="C12:D12"/>
    <mergeCell ref="E12:F12"/>
    <mergeCell ref="C13:D13"/>
    <mergeCell ref="E13:F13"/>
    <mergeCell ref="C25:D25"/>
    <mergeCell ref="E25:F25"/>
    <mergeCell ref="C14:D14"/>
    <mergeCell ref="E14:F14"/>
    <mergeCell ref="C15:D15"/>
    <mergeCell ref="E15:F15"/>
    <mergeCell ref="C18:D18"/>
    <mergeCell ref="E18:F18"/>
    <mergeCell ref="C16:D16"/>
    <mergeCell ref="E16:F16"/>
    <mergeCell ref="C17:D17"/>
    <mergeCell ref="E17:F17"/>
    <mergeCell ref="C24:D24"/>
    <mergeCell ref="E24:F24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41:D41"/>
    <mergeCell ref="E41:F41"/>
    <mergeCell ref="C33:D33"/>
    <mergeCell ref="E33:F33"/>
    <mergeCell ref="C34:D34"/>
    <mergeCell ref="E34:F34"/>
    <mergeCell ref="C35:D35"/>
    <mergeCell ref="E35:F35"/>
    <mergeCell ref="C26:D26"/>
    <mergeCell ref="E26:F26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6:D36"/>
    <mergeCell ref="E36:F36"/>
    <mergeCell ref="C37:D37"/>
    <mergeCell ref="E37:F37"/>
    <mergeCell ref="C44:D44"/>
    <mergeCell ref="C45:D45"/>
    <mergeCell ref="C46:D46"/>
    <mergeCell ref="C47:D47"/>
    <mergeCell ref="E44:F44"/>
    <mergeCell ref="E45:F45"/>
    <mergeCell ref="E46:F46"/>
    <mergeCell ref="E47:F47"/>
  </mergeCells>
  <conditionalFormatting sqref="E5">
    <cfRule type="expression" dxfId="143" priority="15">
      <formula>E5=""</formula>
    </cfRule>
  </conditionalFormatting>
  <conditionalFormatting sqref="D5">
    <cfRule type="expression" dxfId="142" priority="89">
      <formula>D5=""</formula>
    </cfRule>
  </conditionalFormatting>
  <conditionalFormatting sqref="B5">
    <cfRule type="expression" dxfId="141" priority="118">
      <formula>B5=""</formula>
    </cfRule>
  </conditionalFormatting>
  <conditionalFormatting sqref="C5">
    <cfRule type="expression" dxfId="140" priority="127">
      <formula>C5=""</formula>
    </cfRule>
  </conditionalFormatting>
  <conditionalFormatting sqref="D7:I8">
    <cfRule type="expression" dxfId="139" priority="17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54</vt:i4>
      </vt:variant>
    </vt:vector>
  </HeadingPairs>
  <TitlesOfParts>
    <vt:vector size="54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5-I</vt:lpstr>
      <vt:lpstr>D 5-R</vt:lpstr>
      <vt:lpstr>D 5VN-I</vt:lpstr>
      <vt:lpstr>D 5VN-R</vt:lpstr>
      <vt:lpstr>D 9-I</vt:lpstr>
      <vt:lpstr>D 9-R</vt:lpstr>
      <vt:lpstr>D 6-I</vt:lpstr>
      <vt:lpstr>D 6-R </vt:lpstr>
      <vt:lpstr>D 6V-I</vt:lpstr>
      <vt:lpstr>D 6V-R</vt:lpstr>
      <vt:lpstr>D 6VN-I</vt:lpstr>
      <vt:lpstr>D 6VN-R</vt:lpstr>
      <vt:lpstr>D 6VVN-I</vt:lpstr>
      <vt:lpstr>D 6VVN-R</vt:lpstr>
      <vt:lpstr>D 8-I</vt:lpstr>
      <vt:lpstr>D 8-R</vt:lpstr>
      <vt:lpstr>D 8V-I</vt:lpstr>
      <vt:lpstr>D VH-I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5-I</vt:lpstr>
      <vt:lpstr>5-R</vt:lpstr>
      <vt:lpstr>5VN-I</vt:lpstr>
      <vt:lpstr>5VN-R</vt:lpstr>
      <vt:lpstr>9-I</vt:lpstr>
      <vt:lpstr>9-R</vt:lpstr>
      <vt:lpstr>6-I</vt:lpstr>
      <vt:lpstr>6-R</vt:lpstr>
      <vt:lpstr>6VN-I</vt:lpstr>
      <vt:lpstr>6VN-R</vt:lpstr>
      <vt:lpstr>6V-I</vt:lpstr>
      <vt:lpstr>6V-R</vt:lpstr>
      <vt:lpstr>6VVN-I</vt:lpstr>
      <vt:lpstr>6VVN-R</vt:lpstr>
      <vt:lpstr>8-I</vt:lpstr>
      <vt:lpstr>8-R</vt:lpstr>
      <vt:lpstr>8V-I</vt:lpstr>
      <vt:lpstr>VH-I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2017-05-25T11:54:34Z</cp:lastPrinted>
  <dcterms:created xsi:type="dcterms:W3CDTF">2014-10-23T18:30:16Z</dcterms:created>
  <dcterms:modified xsi:type="dcterms:W3CDTF">2020-05-28T14:05:11Z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288 288 3840 2160</vt:lpwstr>
  </property>
</Properties>
</file>