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6" rupBuild="9303"/>
  <bookViews>
    <workbookView xWindow="210" yWindow="345" windowWidth="11985" windowHeight="9345" tabRatio="800" activeTab="1"/>
  </bookViews>
  <sheets>
    <sheet name="TAPA" sheetId="15" r:id="rId1"/>
    <sheet name="Operador L2" sheetId="14" r:id="rId2"/>
    <sheet name="2-I" sheetId="18" r:id="rId3"/>
    <sheet name="2-R" sheetId="19" r:id="rId4"/>
  </sheets>
  <definedNames>
    <definedName name="_xlnm.Print_Area" localSheetId="1">'Operador L2'!$B$2:$J$35</definedName>
    <definedName name="_xlnm.Print_Titles" localSheetId="1">'Operador L2'!$31:$31</definedName>
    <definedName name="_xlnm.Print_Area" localSheetId="2">'2-I'!#REF!</definedName>
    <definedName name="_xlnm.Print_Area" localSheetId="3">'2-R'!#REF!</definedName>
  </definedNames>
  <calcPr/>
</workbook>
</file>

<file path=xl/calcChain.xml><?xml version="1.0" encoding="utf-8"?>
<calcChain xmlns="http://schemas.openxmlformats.org/spreadsheetml/2006/main">
  <c i="19" r="E37"/>
  <c r="D36"/>
  <c r="D19"/>
  <c r="D18"/>
  <c r="D17"/>
  <c r="D16"/>
  <c r="D15"/>
  <c r="D14"/>
  <c r="D13"/>
  <c r="B2"/>
  <c i="18" r="E37"/>
  <c r="D36"/>
  <c r="D35"/>
  <c r="D19"/>
  <c r="D18"/>
  <c r="D17"/>
  <c r="D16"/>
  <c r="D15"/>
  <c r="D14"/>
  <c r="D13"/>
  <c r="B2"/>
  <c i="14" r="D14"/>
  <c r="L4"/>
  <c i="15" r="L4"/>
  <c i="14" r="D10"/>
  <c r="D13"/>
  <c r="C4"/>
  <c i="15" r="B4"/>
</calcChain>
</file>

<file path=xl/sharedStrings.xml><?xml version="1.0" encoding="utf-8"?>
<sst xmlns="http://schemas.openxmlformats.org/spreadsheetml/2006/main">
  <si>
    <t>TIPO</t>
  </si>
  <si>
    <t>POR</t>
  </si>
  <si>
    <t>ESTACIONALIDAD</t>
  </si>
  <si>
    <t>Invierno</t>
  </si>
  <si>
    <t>REGIÓN</t>
  </si>
  <si>
    <t>X</t>
  </si>
  <si>
    <t>CORRELATIVO</t>
  </si>
  <si>
    <t>PERÍMETRO</t>
  </si>
  <si>
    <t>CASTRO L2</t>
  </si>
  <si>
    <t>UNIDAD DE NEGOCIO</t>
  </si>
  <si>
    <t>L2</t>
  </si>
  <si>
    <t>FECHA INICIO</t>
  </si>
  <si>
    <t>Realizado por</t>
  </si>
  <si>
    <t>Jose Miguel Sepúlveda</t>
  </si>
  <si>
    <t>FECHA FIN</t>
  </si>
  <si>
    <t>Revisado por</t>
  </si>
  <si>
    <t>RESUMEN PROGRAMA DE OPERACIÓN</t>
  </si>
  <si>
    <t>CÓDIGO</t>
  </si>
  <si>
    <t>1. Descripción del Programa de Operación</t>
  </si>
  <si>
    <t>DETALLE Estacionalidad</t>
  </si>
  <si>
    <t>MODIFICA SUBSIDIO</t>
  </si>
  <si>
    <t>NO</t>
  </si>
  <si>
    <t>2. Descripción del Operador</t>
  </si>
  <si>
    <t>OPERADOR DE TRANSPORTE</t>
  </si>
  <si>
    <t>Julio Orlando Hernández López</t>
  </si>
  <si>
    <t>RUT</t>
  </si>
  <si>
    <t>9.444.688-0</t>
  </si>
  <si>
    <t>FOLIO</t>
  </si>
  <si>
    <t>REPRESENTANTE LEGAL</t>
  </si>
  <si>
    <t>ADMINISTRADOR OPERACIONAL</t>
  </si>
  <si>
    <t xml:space="preserve">Andrea Hernández </t>
  </si>
  <si>
    <t>16.158.948-9</t>
  </si>
  <si>
    <t>3. Descripción de la Flota</t>
  </si>
  <si>
    <t>FLOTA MÍNIMA UN</t>
  </si>
  <si>
    <t>FLOTA INSCRITA UN</t>
  </si>
  <si>
    <t>ANTIGÜEDAD MÁX</t>
  </si>
  <si>
    <t>4. Resumen de servicios</t>
  </si>
  <si>
    <t>Servicio</t>
  </si>
  <si>
    <t>Sentido</t>
  </si>
  <si>
    <t>Longitud (KM)</t>
  </si>
  <si>
    <t>Origen</t>
  </si>
  <si>
    <t>Destino</t>
  </si>
  <si>
    <t>ID_Servicio</t>
  </si>
  <si>
    <t>Adjunta KMZ</t>
  </si>
  <si>
    <t>KM Antiguos</t>
  </si>
  <si>
    <r>
      <rPr>
        <rFont val="Calibri"/>
        <color theme="1"/>
        <scheme val="none"/>
      </rPr>
      <t>Δ</t>
    </r>
    <r>
      <rPr>
        <rFont val="Trebuchet MS"/>
        <color theme="1"/>
        <sz val="7.7"/>
        <scheme val="none"/>
      </rPr>
      <t xml:space="preserve"> KM</t>
    </r>
  </si>
  <si>
    <t>Ida</t>
  </si>
  <si>
    <t>C. Henríquez</t>
  </si>
  <si>
    <t>Nercón</t>
  </si>
  <si>
    <t>SI</t>
  </si>
  <si>
    <t>Regreso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</si>
  <si>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</si>
  <si>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</si>
  <si>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</si>
  <si>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</si>
  <si>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</si>
  <si>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</si>
  <si>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</si>
  <si>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</si>
  <si>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</si>
  <si>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</si>
  <si>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</si>
  <si>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</si>
  <si>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</si>
  <si>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</si>
  <si>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</si>
  <si>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alta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</si>
  <si>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</si>
  <si>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</si>
  <si>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</si>
  <si>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</si>
  <si>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</si>
  <si>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</si>
  <si>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</si>
  <si>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</si>
  <si>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</si>
  <si>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</si>
  <si>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</si>
  <si>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</si>
  <si>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</si>
  <si>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</si>
  <si>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</si>
  <si>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</si>
  <si>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</si>
  <si>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media</t>
  </si>
</sst>
</file>

<file path=xl/styles.xml><?xml version="1.0" encoding="utf-8"?>
<styleSheet xmlns="http://schemas.openxmlformats.org/spreadsheetml/2006/main">
  <numFmts count="1">
    <numFmt numFmtId="164" formatCode="dd\/mm\/yyyy"/>
  </numFmts>
  <fonts count="18">
    <font>
      <sz val="11"/>
      <color theme="1"/>
      <name val="Calibri"/>
      <family val="2"/>
      <scheme val="minor"/>
    </font>
    <font>
      <sz val="10"/>
      <color theme="1"/>
      <name val="Trebuchet MS"/>
    </font>
    <font>
      <u/>
      <sz val="11"/>
      <color theme="1"/>
      <name val="Trebuchet MS"/>
    </font>
    <font>
      <b/>
      <sz val="11"/>
      <color theme="1"/>
      <name val="Calibri"/>
      <scheme val="minor"/>
    </font>
    <font>
      <sz val="11"/>
      <color theme="1"/>
      <name val="Trebuchet MS"/>
    </font>
    <font>
      <b/>
      <sz val="28"/>
      <color theme="1"/>
      <name val="Trebuchet MS"/>
    </font>
    <font>
      <sz val="11"/>
      <color theme="0"/>
      <name val="Trebuchet MS"/>
    </font>
    <font>
      <sz val="10"/>
      <color theme="1"/>
      <name val="Calibri"/>
      <scheme val="minor"/>
    </font>
    <font>
      <b/>
      <sz val="11"/>
      <color theme="1"/>
      <name val="Trebuchet MS"/>
    </font>
    <font>
      <sz val="11"/>
      <color rgb="FF000000"/>
      <name val="Calibri"/>
      <scheme val="minor"/>
    </font>
    <font>
      <b/>
      <sz val="16"/>
      <color theme="1"/>
      <name val="Trebuchet MS"/>
    </font>
    <font>
      <u/>
      <sz val="11"/>
      <color theme="1"/>
      <name val="Calibri"/>
      <scheme val="minor"/>
    </font>
    <font>
      <b/>
      <sz val="14"/>
      <color theme="1"/>
      <name val="Trebuchet MS"/>
    </font>
    <font>
      <u/>
      <sz val="11"/>
      <color theme="0"/>
      <name val="Trebuchet MS"/>
    </font>
    <font>
      <b/>
      <sz val="12"/>
      <color theme="1"/>
      <name val="Trebuchet MS"/>
    </font>
    <font>
      <sz val="12"/>
      <color theme="1"/>
      <name val="Calibri"/>
      <scheme val="minor"/>
    </font>
    <font>
      <sz val="12"/>
      <color rgb="FFFF0000"/>
      <name val="Calibri"/>
      <scheme val="minor"/>
    </font>
    <font>
      <b/>
      <sz val="12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C4D79B"/>
        <bgColor indexed="64"/>
      </patternFill>
    </fill>
  </fills>
  <borders count="5">
    <border/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indexed="64"/>
      </left>
      <top style="thin">
        <color auto="1"/>
      </top>
      <bottom style="thin">
        <color indexed="64"/>
      </bottom>
    </border>
    <border>
      <right style="thin">
        <color indexed="64"/>
      </right>
      <top style="thin">
        <color indexed="64"/>
      </top>
      <bottom style="thin">
        <color indexed="64"/>
      </bottom>
    </border>
    <border>
      <top style="thin">
        <color indexed="64"/>
      </top>
      <bottom style="thin">
        <color indexed="64"/>
      </bottom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14" fontId="6" fillId="0" borderId="0" xfId="0" applyNumberFormat="1" applyFont="1"/>
    <xf numFmtId="0" fontId="7" fillId="0" borderId="0" xfId="0" applyFont="1"/>
    <xf numFmtId="0" fontId="8" fillId="3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164" fontId="4" fillId="0" borderId="1" xfId="0" applyNumberFormat="1" applyFont="1" applyFill="1" applyBorder="1" applyAlignment="1">
      <alignment horizontal="left"/>
    </xf>
    <xf numFmtId="0" fontId="8" fillId="4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9" fillId="0" borderId="0" xfId="0" applyFont="1"/>
    <xf numFmtId="2" fontId="4" fillId="0" borderId="0" xfId="0" applyNumberFormat="1" applyFont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1" fillId="0" borderId="0" xfId="0" applyFont="1"/>
    <xf numFmtId="0" fontId="8" fillId="3" borderId="2" xfId="0" applyFont="1" applyFill="1" applyBorder="1" applyAlignment="1"/>
    <xf numFmtId="0" fontId="12" fillId="2" borderId="1" xfId="0" applyFont="1" applyFill="1" applyBorder="1" applyAlignment="1">
      <alignment horizontal="center"/>
    </xf>
    <xf numFmtId="14" fontId="13" fillId="0" borderId="0" xfId="0" applyNumberFormat="1" applyFont="1"/>
    <xf numFmtId="0" fontId="14" fillId="0" borderId="0" xfId="0" applyFont="1"/>
    <xf numFmtId="0" fontId="4" fillId="0" borderId="0" xfId="0" applyFont="1" applyAlignment="1">
      <alignment horizontal="left"/>
    </xf>
    <xf numFmtId="0" fontId="8" fillId="3" borderId="2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/>
    </xf>
    <xf numFmtId="0" fontId="15" fillId="6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theme" Target="theme/theme1.xml" /><Relationship Id="rId7" Type="http://schemas.openxmlformats.org/officeDocument/2006/relationships/calcChain" Target="calcChain.xml" /><Relationship Id="rId8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/>
      </a:dk1>
      <a:lt1>
        <a:sysClr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:r="http://schemas.openxmlformats.org/officeDocument/2006/relationships" xmlns="http://schemas.openxmlformats.org/spreadsheetml/2006/main">
  <sheetPr codeName="Hoja37">
    <tabColor rgb="FFFFC000"/>
    <pageSetUpPr fitToPage="1"/>
  </sheetPr>
  <sheetViews>
    <sheetView zoomScale="90" zoomScaleNormal="90" workbookViewId="0">
      <selection activeCell="B7" sqref="B7"/>
    </sheetView>
  </sheetViews>
  <sheetFormatPr baseColWidth="10" defaultColWidth="11.43" defaultRowHeight="16.5"/>
  <cols>
    <col min="1" max="1" width="3.29" customWidth="1"/>
    <col min="2" max="2" width="20" style="4" customWidth="1"/>
    <col min="3" max="4" width="20" style="5" customWidth="1"/>
    <col min="5" max="5" width="8" style="5" customWidth="1"/>
    <col min="6" max="6" width="22.86" style="5" customWidth="1"/>
    <col min="7" max="7" width="15.14" style="5" customWidth="1"/>
    <col min="8" max="9" width="15.14" style="4" customWidth="1"/>
    <col min="10" max="10" width="8.14" style="4" customWidth="1"/>
    <col min="11" max="11" width="11.43" style="4"/>
    <col min="12" max="12" width="12" style="4" bestFit="1" customWidth="1"/>
    <col min="13" max="16384" width="11.43" style="4"/>
  </cols>
  <sheetData>
    <row r="2">
      <c r="B2"/>
      <c r="C2"/>
      <c r="D2"/>
      <c r="E2"/>
      <c r="F2"/>
      <c r="G2"/>
      <c r="H2"/>
      <c r="I2"/>
      <c r="J2"/>
    </row>
    <row r="3" ht="15"/>
    <row r="4" ht="53.25" customHeight="1">
      <c r="B4" s="6" t="str">
        <f ca="1">+D12&amp;"_"&amp;D13&amp;"_"&amp;D14&amp;"_"&amp;D15&amp;"_"&amp;I12&amp;"_"&amp;YEAR(L4)&amp;"_"&amp;I13</f>
        <v>POR_X_CASTRO L2_L2_Invierno_2019_9</v>
      </c>
      <c r="C4" s="6"/>
      <c r="D4" s="6"/>
      <c r="E4" s="6"/>
      <c r="F4" s="6"/>
      <c r="G4" s="6"/>
      <c r="H4" s="6"/>
      <c r="I4" s="6"/>
      <c r="J4" s="6"/>
      <c r="L4" s="7">
        <f ca="1">+TODAY()</f>
        <v>43644</v>
      </c>
    </row>
    <row r="5" s="1" customFormat="1" ht="15.75">
      <c r="A5" s="8"/>
      <c r="B5"/>
      <c r="C5"/>
      <c r="D5"/>
      <c r="E5"/>
      <c r="F5"/>
      <c r="G5"/>
      <c r="H5"/>
      <c r="I5"/>
      <c r="J5"/>
    </row>
    <row r="6" s="1" customFormat="1" ht="15.75">
      <c r="A6" s="8"/>
      <c r="B6"/>
      <c r="C6"/>
      <c r="D6"/>
      <c r="E6"/>
      <c r="F6"/>
      <c r="G6"/>
      <c r="H6"/>
      <c r="I6"/>
      <c r="J6"/>
    </row>
    <row r="7" s="1" customFormat="1" ht="15.75">
      <c r="A7" s="8"/>
      <c r="B7"/>
      <c r="C7"/>
      <c r="D7"/>
      <c r="E7"/>
      <c r="F7"/>
      <c r="G7"/>
      <c r="H7"/>
      <c r="I7"/>
      <c r="J7"/>
    </row>
    <row r="8" s="1" customFormat="1" ht="15.75">
      <c r="A8" s="8"/>
      <c r="B8"/>
      <c r="C8"/>
      <c r="D8"/>
      <c r="E8"/>
      <c r="F8"/>
      <c r="G8"/>
      <c r="H8"/>
      <c r="I8"/>
      <c r="J8"/>
    </row>
    <row r="9" s="1" customFormat="1" ht="15.75">
      <c r="A9" s="8"/>
      <c r="B9"/>
      <c r="C9"/>
      <c r="D9"/>
      <c r="E9"/>
      <c r="F9"/>
      <c r="G9"/>
      <c r="H9"/>
      <c r="I9"/>
      <c r="J9"/>
    </row>
    <row r="10">
      <c r="B10"/>
      <c r="C10"/>
      <c r="D10"/>
      <c r="E10"/>
      <c r="F10"/>
      <c r="G10"/>
      <c r="H10"/>
      <c r="I10"/>
      <c r="J10"/>
    </row>
    <row r="11">
      <c r="B11"/>
      <c r="C11"/>
      <c r="D11"/>
      <c r="E11"/>
      <c r="F11"/>
      <c r="G11"/>
      <c r="H11"/>
      <c r="I11"/>
      <c r="J11"/>
    </row>
    <row r="12">
      <c r="B12" s="9" t="s">
        <v>0</v>
      </c>
      <c r="C12" s="9"/>
      <c r="D12" s="10" t="s">
        <v>1</v>
      </c>
      <c r="E12" s="10"/>
      <c r="G12" s="9" t="s">
        <v>2</v>
      </c>
      <c r="H12" s="9"/>
      <c r="I12" s="10" t="s">
        <v>3</v>
      </c>
      <c r="J12" s="10"/>
    </row>
    <row r="13">
      <c r="B13" s="9" t="s">
        <v>4</v>
      </c>
      <c r="C13" s="9"/>
      <c r="D13" s="10" t="s">
        <v>5</v>
      </c>
      <c r="E13" s="10"/>
      <c r="G13" s="9" t="s">
        <v>6</v>
      </c>
      <c r="H13" s="9"/>
      <c r="I13" s="10">
        <v>9</v>
      </c>
      <c r="J13" s="10"/>
    </row>
    <row r="14">
      <c r="B14" s="9" t="s">
        <v>7</v>
      </c>
      <c r="C14" s="9"/>
      <c r="D14" s="10" t="s">
        <v>8</v>
      </c>
      <c r="E14" s="10"/>
    </row>
    <row r="15">
      <c r="B15" s="9" t="s">
        <v>9</v>
      </c>
      <c r="C15" s="9"/>
      <c r="D15" s="10" t="s">
        <v>10</v>
      </c>
      <c r="E15" s="10"/>
    </row>
    <row r="16">
      <c r="B16" s="11"/>
      <c r="C16" s="11"/>
    </row>
    <row r="17">
      <c r="B17" s="9" t="s">
        <v>11</v>
      </c>
      <c r="C17" s="9"/>
      <c r="D17" s="12">
        <v>43626</v>
      </c>
      <c r="F17" s="13" t="s">
        <v>12</v>
      </c>
      <c r="G17" s="14" t="s">
        <v>13</v>
      </c>
      <c r="H17" s="14"/>
      <c r="I17" s="14"/>
      <c r="J17" s="14"/>
    </row>
    <row r="18">
      <c r="B18" s="9" t="s">
        <v>14</v>
      </c>
      <c r="C18" s="9"/>
      <c r="D18" s="12">
        <v>43626</v>
      </c>
      <c r="F18" s="13" t="s">
        <v>15</v>
      </c>
      <c r="G18" s="14"/>
      <c r="H18" s="14"/>
      <c r="I18" s="14"/>
      <c r="J18" s="14"/>
    </row>
    <row r="22">
      <c r="F22" s="15"/>
    </row>
  </sheetData>
  <mergeCells count="17">
    <mergeCell ref="B18:C18"/>
    <mergeCell ref="G18:J18"/>
    <mergeCell ref="B14:C14"/>
    <mergeCell ref="D14:E14"/>
    <mergeCell ref="B15:C15"/>
    <mergeCell ref="D15:E15"/>
    <mergeCell ref="B17:C17"/>
    <mergeCell ref="G17:J17"/>
    <mergeCell ref="B13:C13"/>
    <mergeCell ref="D13:E13"/>
    <mergeCell ref="G13:H13"/>
    <mergeCell ref="I13:J13"/>
    <mergeCell ref="B12:C12"/>
    <mergeCell ref="D12:E12"/>
    <mergeCell ref="G12:H12"/>
    <mergeCell ref="B4:J4"/>
    <mergeCell ref="I12:J12"/>
  </mergeCells>
  <conditionalFormatting sqref="D17:D18">
    <cfRule priority="4" dxfId="0" type="expression">
      <formula>D17=""</formula>
    </cfRule>
  </conditionalFormatting>
  <conditionalFormatting sqref="G18:J18">
    <cfRule priority="11" dxfId="0" type="expression">
      <formula>G18=""</formula>
    </cfRule>
  </conditionalFormatting>
  <conditionalFormatting sqref="G17:J17">
    <cfRule priority="13" dxfId="0" type="expression">
      <formula>G17=""</formula>
    </cfRule>
  </conditionalFormatting>
  <conditionalFormatting sqref="I13:J13">
    <cfRule priority="20" dxfId="0" type="expression">
      <formula>I13=""</formula>
    </cfRule>
  </conditionalFormatting>
  <conditionalFormatting sqref="I12:J12">
    <cfRule priority="22" dxfId="0" type="expression">
      <formula>I12=""</formula>
    </cfRule>
  </conditionalFormatting>
  <conditionalFormatting sqref="D15:E15">
    <cfRule priority="25" dxfId="0" type="expression">
      <formula>D15=""</formula>
    </cfRule>
  </conditionalFormatting>
  <conditionalFormatting sqref="D14:E14">
    <cfRule priority="26" dxfId="0" type="expression">
      <formula>D14=""</formula>
    </cfRule>
  </conditionalFormatting>
  <conditionalFormatting sqref="D13:E13">
    <cfRule priority="28" dxfId="0" type="expression">
      <formula>D13=""</formula>
    </cfRule>
  </conditionalFormatting>
  <conditionalFormatting sqref="D12:E12">
    <cfRule priority="30" dxfId="0" type="expression">
      <formula>D12=""</formula>
    </cfRule>
  </conditionalFormatting>
  <printOptions horizontalCentered="1"/>
  <pageMargins left="0.7083333" right="0.7083333" top="0.7479166" bottom="0.7479166" header="0.3152778" footer="0.3152778"/>
  <pageSetup r:id="rId1" paperSize="169" orientation="landscape" scale="86"/>
</worksheet>
</file>

<file path=xl/worksheets/sheet2.xml><?xml version="1.0" encoding="utf-8"?>
<worksheet xmlns:r="http://schemas.openxmlformats.org/officeDocument/2006/relationships" xmlns="http://schemas.openxmlformats.org/spreadsheetml/2006/main">
  <sheetPr codeName="Hoja36">
    <tabColor rgb="FFFFC000"/>
    <pageSetUpPr fitToPage="1"/>
  </sheetPr>
  <sheetViews>
    <sheetView tabSelected="1" zoomScale="85" zoomScaleNormal="85" workbookViewId="0">
      <selection activeCell="I12" sqref="I12"/>
    </sheetView>
  </sheetViews>
  <sheetFormatPr baseColWidth="10" defaultColWidth="11.43" defaultRowHeight="16.5"/>
  <cols>
    <col min="1" max="1" width="3.29" customWidth="1"/>
    <col min="2" max="3" width="20" style="5" customWidth="1"/>
    <col min="4" max="4" width="20" style="16" customWidth="1"/>
    <col min="5" max="8" width="15.14" style="5" customWidth="1"/>
    <col min="9" max="9" width="16.14" style="5" bestFit="1" customWidth="1"/>
    <col min="10" max="10" width="16" style="4" customWidth="1"/>
    <col min="11" max="11" width="11.43" style="4" hidden="1" customWidth="1"/>
    <col min="12" max="12" width="12" style="4" hidden="1" customWidth="1"/>
    <col min="13" max="16384" width="11.43" style="4"/>
  </cols>
  <sheetData>
    <row r="1">
      <c r="B1" s="4"/>
      <c r="D1" s="5"/>
      <c r="H1" s="4"/>
      <c r="I1" s="4"/>
    </row>
    <row r="2" ht="21">
      <c r="B2" s="17" t="s">
        <v>16</v>
      </c>
      <c r="C2" s="17"/>
      <c r="D2" s="17"/>
      <c r="E2" s="17"/>
      <c r="F2" s="17"/>
      <c r="G2" s="17"/>
      <c r="H2" s="17"/>
      <c r="I2" s="17"/>
      <c r="J2" s="17"/>
    </row>
    <row r="3" ht="15"/>
    <row r="4" s="2" customFormat="1" ht="18.75">
      <c r="A4" s="18"/>
      <c r="B4" s="19" t="s">
        <v>17</v>
      </c>
      <c r="C4" s="20" t="str">
        <f ca="1">+D8&amp;"_"&amp;D9&amp;"_"&amp;D10&amp;"_"&amp;D11&amp;"_"&amp;I8&amp;"_"&amp;YEAR(L4)&amp;"_"&amp;I11</f>
        <v>POR_X_CASTRO L2_L2_Invierno_2019_9</v>
      </c>
      <c r="D4" s="20"/>
      <c r="E4" s="20"/>
      <c r="F4" s="20"/>
      <c r="G4" s="20"/>
      <c r="H4" s="20"/>
      <c r="I4" s="20"/>
      <c r="J4" s="20"/>
      <c r="L4" s="21">
        <f ca="1">+TODAY()</f>
        <v>43644</v>
      </c>
    </row>
    <row r="5">
      <c r="B5" s="4"/>
      <c r="D5" s="5"/>
      <c r="H5" s="4"/>
      <c r="I5" s="4"/>
    </row>
    <row r="6" ht="18">
      <c r="B6" s="22" t="s">
        <v>18</v>
      </c>
      <c r="D6" s="5"/>
      <c r="H6" s="4"/>
      <c r="I6" s="4"/>
    </row>
    <row r="7" ht="9" customHeight="1">
      <c r="B7" s="22"/>
      <c r="D7" s="5"/>
      <c r="H7" s="4"/>
      <c r="I7" s="4"/>
    </row>
    <row r="8">
      <c r="B8" s="9" t="s">
        <v>0</v>
      </c>
      <c r="C8" s="9"/>
      <c r="D8" s="10" t="s">
        <v>1</v>
      </c>
      <c r="E8" s="10"/>
      <c r="F8" s="23"/>
      <c r="G8" s="9" t="s">
        <v>2</v>
      </c>
      <c r="H8" s="9"/>
      <c r="I8" s="10" t="s">
        <v>3</v>
      </c>
      <c r="J8" s="10"/>
    </row>
    <row r="9">
      <c r="B9" s="9" t="s">
        <v>4</v>
      </c>
      <c r="C9" s="9"/>
      <c r="D9" s="10" t="s">
        <v>5</v>
      </c>
      <c r="E9" s="10"/>
      <c r="F9" s="23"/>
      <c r="G9" s="9" t="s">
        <v>19</v>
      </c>
      <c r="H9" s="9"/>
      <c r="I9" s="10"/>
      <c r="J9" s="10"/>
    </row>
    <row r="10">
      <c r="B10" s="9" t="s">
        <v>7</v>
      </c>
      <c r="C10" s="9"/>
      <c r="D10" s="10" t="str">
        <f>+TAPA!D14</f>
        <v>CASTRO L2</v>
      </c>
      <c r="E10" s="10"/>
      <c r="F10" s="23"/>
      <c r="G10" s="9" t="s">
        <v>20</v>
      </c>
      <c r="H10" s="9"/>
      <c r="I10" s="10" t="s">
        <v>21</v>
      </c>
      <c r="J10" s="10"/>
    </row>
    <row r="11">
      <c r="B11" s="9" t="s">
        <v>9</v>
      </c>
      <c r="C11" s="9"/>
      <c r="D11" s="10" t="s">
        <v>10</v>
      </c>
      <c r="E11" s="10"/>
      <c r="F11" s="23"/>
      <c r="G11" s="9" t="s">
        <v>6</v>
      </c>
      <c r="H11" s="9"/>
      <c r="I11" s="10">
        <v>9</v>
      </c>
      <c r="J11" s="10"/>
    </row>
    <row r="12" ht="15">
      <c r="B12" s="11"/>
      <c r="C12" s="11"/>
      <c r="D12" s="11"/>
      <c r="E12" s="11"/>
      <c r="F12" s="11"/>
      <c r="G12" s="11"/>
      <c r="H12" s="11"/>
      <c r="I12" s="11"/>
    </row>
    <row r="13">
      <c r="B13" s="9" t="s">
        <v>11</v>
      </c>
      <c r="C13" s="9"/>
      <c r="D13" s="12">
        <f>+TAPA!D17</f>
        <v>43626</v>
      </c>
      <c r="E13" s="23"/>
      <c r="F13" s="23"/>
      <c r="G13"/>
      <c r="H13"/>
      <c r="I13" s="4"/>
    </row>
    <row r="14">
      <c r="B14" s="9" t="s">
        <v>14</v>
      </c>
      <c r="C14" s="9"/>
      <c r="D14" s="12">
        <f>+TAPA!D18</f>
        <v>43626</v>
      </c>
      <c r="E14" s="23"/>
      <c r="F14" s="23"/>
      <c r="G14" s="23"/>
      <c r="H14" s="23"/>
      <c r="I14" s="4"/>
    </row>
    <row r="15">
      <c r="B15" s="4"/>
      <c r="C15" s="4"/>
      <c r="D15" s="4"/>
      <c r="F15" s="4"/>
      <c r="G15" s="4"/>
      <c r="H15" s="4"/>
      <c r="I15" s="4"/>
    </row>
    <row r="16" ht="18">
      <c r="B16" s="22" t="s">
        <v>22</v>
      </c>
      <c r="D16" s="5"/>
      <c r="G16" s="4"/>
      <c r="H16" s="4"/>
      <c r="I16" s="4"/>
    </row>
    <row r="17" ht="6.75" customHeight="1">
      <c r="B17" s="4"/>
      <c r="D17" s="5"/>
      <c r="H17" s="4"/>
      <c r="I17" s="4"/>
    </row>
    <row r="18">
      <c r="B18" s="24" t="s">
        <v>23</v>
      </c>
      <c r="C18" s="25"/>
      <c r="D18" s="26" t="s">
        <v>24</v>
      </c>
      <c r="E18" s="27"/>
      <c r="F18" s="27"/>
      <c r="G18" s="28"/>
      <c r="H18" s="4"/>
      <c r="I18" s="9" t="s">
        <v>25</v>
      </c>
      <c r="J18" s="10" t="s">
        <v>26</v>
      </c>
    </row>
    <row r="19">
      <c r="B19" s="24" t="s">
        <v>27</v>
      </c>
      <c r="C19" s="25"/>
      <c r="D19" s="26">
        <v>400055</v>
      </c>
      <c r="E19" s="27"/>
      <c r="F19" s="27"/>
      <c r="G19" s="28"/>
      <c r="H19" s="4"/>
      <c r="I19"/>
      <c r="J19"/>
    </row>
    <row r="20">
      <c r="B20" s="24" t="s">
        <v>28</v>
      </c>
      <c r="C20" s="25"/>
      <c r="D20" s="26" t="s">
        <v>24</v>
      </c>
      <c r="E20" s="27"/>
      <c r="F20" s="27"/>
      <c r="G20" s="28"/>
      <c r="H20" s="4"/>
      <c r="I20" s="9" t="s">
        <v>25</v>
      </c>
      <c r="J20" s="10" t="s">
        <v>26</v>
      </c>
    </row>
    <row r="21">
      <c r="B21" s="24" t="s">
        <v>29</v>
      </c>
      <c r="C21" s="25"/>
      <c r="D21" s="26" t="s">
        <v>30</v>
      </c>
      <c r="E21" s="27"/>
      <c r="F21" s="27"/>
      <c r="G21" s="28"/>
      <c r="H21" s="4"/>
      <c r="I21" s="9" t="s">
        <v>25</v>
      </c>
      <c r="J21" s="10" t="s">
        <v>31</v>
      </c>
    </row>
    <row r="22" ht="15"/>
    <row r="23" ht="18">
      <c r="B23" s="22" t="s">
        <v>32</v>
      </c>
    </row>
    <row r="24" ht="6.75" customHeight="1"/>
    <row r="25">
      <c r="B25" s="9" t="s">
        <v>33</v>
      </c>
      <c r="C25" s="9"/>
      <c r="D25" s="10">
        <v>18</v>
      </c>
      <c r="E25"/>
      <c r="F25"/>
      <c r="G25"/>
      <c r="H25"/>
      <c r="I25" s="4"/>
    </row>
    <row r="26">
      <c r="B26" s="9" t="s">
        <v>34</v>
      </c>
      <c r="C26" s="9"/>
      <c r="D26" s="29">
        <v>21</v>
      </c>
      <c r="H26" s="4"/>
      <c r="I26" s="4"/>
    </row>
    <row r="27">
      <c r="B27" s="9" t="s">
        <v>35</v>
      </c>
      <c r="C27" s="9"/>
      <c r="D27" s="29">
        <v>20</v>
      </c>
      <c r="H27" s="4"/>
      <c r="I27" s="4"/>
    </row>
    <row r="28">
      <c r="B28" s="4"/>
      <c r="D28" s="5"/>
      <c r="H28" s="4"/>
      <c r="I28" s="4"/>
    </row>
    <row r="29" ht="18">
      <c r="B29" s="22" t="s">
        <v>36</v>
      </c>
      <c r="D29" s="5"/>
      <c r="H29" s="4"/>
      <c r="I29" s="4"/>
    </row>
    <row r="30" ht="7.5" customHeight="1">
      <c r="B30" s="4"/>
      <c r="D30" s="5"/>
      <c r="H30" s="4"/>
      <c r="I30" s="4"/>
    </row>
    <row r="31" ht="30.75" customHeight="1">
      <c r="B31" s="30" t="s">
        <v>37</v>
      </c>
      <c r="C31" s="30" t="s">
        <v>38</v>
      </c>
      <c r="D31" s="30" t="s">
        <v>39</v>
      </c>
      <c r="E31" s="30" t="s">
        <v>40</v>
      </c>
      <c r="F31" s="30"/>
      <c r="G31" s="30" t="s">
        <v>41</v>
      </c>
      <c r="H31" s="30"/>
      <c r="I31" s="30" t="s">
        <v>42</v>
      </c>
      <c r="J31" s="30" t="s">
        <v>43</v>
      </c>
      <c r="K31" s="30" t="s">
        <v>44</v>
      </c>
      <c r="L31" s="30" t="s">
        <v>45</v>
      </c>
    </row>
    <row r="32">
      <c r="B32" s="31">
        <v>2</v>
      </c>
      <c r="C32" s="31" t="s">
        <v>46</v>
      </c>
      <c r="D32" s="32">
        <v>12.26</v>
      </c>
      <c r="E32" s="33" t="s">
        <v>47</v>
      </c>
      <c r="F32" s="34"/>
      <c r="G32" s="33" t="s">
        <v>48</v>
      </c>
      <c r="H32" s="34"/>
      <c r="I32" s="31">
        <v>26</v>
      </c>
      <c r="J32" s="31" t="s">
        <v>49</v>
      </c>
      <c r="K32" s="30"/>
      <c r="L32" s="30"/>
    </row>
    <row r="33">
      <c r="B33" s="31">
        <v>2</v>
      </c>
      <c r="C33" s="31" t="s">
        <v>50</v>
      </c>
      <c r="D33" s="32">
        <v>12.34</v>
      </c>
      <c r="E33" s="33" t="s">
        <v>48</v>
      </c>
      <c r="F33" s="34"/>
      <c r="G33" s="33" t="s">
        <v>47</v>
      </c>
      <c r="H33" s="34"/>
      <c r="I33" s="31">
        <v>26</v>
      </c>
      <c r="J33" s="31" t="s">
        <v>49</v>
      </c>
      <c r="K33" s="30"/>
      <c r="L33" s="30"/>
    </row>
  </sheetData>
  <mergeCells count="37">
    <mergeCell ref="E33:F33"/>
    <mergeCell ref="G33:H33"/>
    <mergeCell ref="E32:F32"/>
    <mergeCell ref="G32:H32"/>
    <mergeCell ref="E31:F31"/>
    <mergeCell ref="G31:H31"/>
    <mergeCell ref="B27:C27"/>
    <mergeCell ref="B18:C18"/>
    <mergeCell ref="D18:G18"/>
    <mergeCell ref="B19:C19"/>
    <mergeCell ref="D19:G19"/>
    <mergeCell ref="B20:C20"/>
    <mergeCell ref="D20:G20"/>
    <mergeCell ref="B21:C21"/>
    <mergeCell ref="D21:G21"/>
    <mergeCell ref="B25:C25"/>
    <mergeCell ref="B26:C26"/>
    <mergeCell ref="B14:C14"/>
    <mergeCell ref="B10:C10"/>
    <mergeCell ref="B11:C11"/>
    <mergeCell ref="B13:C13"/>
    <mergeCell ref="B2:J2"/>
    <mergeCell ref="C4:J4"/>
    <mergeCell ref="B8:C8"/>
    <mergeCell ref="B9:C9"/>
    <mergeCell ref="D9:E9"/>
    <mergeCell ref="G9:H9"/>
    <mergeCell ref="I9:J9"/>
    <mergeCell ref="D10:E10"/>
    <mergeCell ref="G10:H10"/>
    <mergeCell ref="I10:J10"/>
    <mergeCell ref="D11:E11"/>
    <mergeCell ref="G11:H11"/>
    <mergeCell ref="I11:J11"/>
    <mergeCell ref="D8:E8"/>
    <mergeCell ref="G8:H8"/>
    <mergeCell ref="I8:J8"/>
  </mergeCells>
  <conditionalFormatting sqref="I32:I33">
    <cfRule priority="2" dxfId="0" type="expression">
      <formula>I32=""</formula>
    </cfRule>
  </conditionalFormatting>
  <conditionalFormatting sqref="D33">
    <cfRule priority="6" dxfId="0" type="expression">
      <formula>D33=""</formula>
    </cfRule>
  </conditionalFormatting>
  <conditionalFormatting sqref="D32">
    <cfRule priority="8" dxfId="0" type="expression">
      <formula>D32=""</formula>
    </cfRule>
  </conditionalFormatting>
  <conditionalFormatting sqref="G33">
    <cfRule priority="15" dxfId="0" type="expression">
      <formula>G33=""</formula>
    </cfRule>
  </conditionalFormatting>
  <conditionalFormatting sqref="E33">
    <cfRule priority="18" dxfId="0" type="expression">
      <formula>E33=""</formula>
    </cfRule>
  </conditionalFormatting>
  <conditionalFormatting sqref="J33">
    <cfRule priority="19" dxfId="0" type="expression">
      <formula>J33=""</formula>
    </cfRule>
  </conditionalFormatting>
  <conditionalFormatting sqref="B33:C33">
    <cfRule priority="21" dxfId="0" type="expression">
      <formula>B33=""</formula>
    </cfRule>
  </conditionalFormatting>
  <conditionalFormatting sqref="G32">
    <cfRule priority="23" dxfId="0" type="expression">
      <formula>G32=""</formula>
    </cfRule>
  </conditionalFormatting>
  <conditionalFormatting sqref="E32">
    <cfRule priority="24" dxfId="0" type="expression">
      <formula>E32=""</formula>
    </cfRule>
  </conditionalFormatting>
  <conditionalFormatting sqref="J32">
    <cfRule priority="27" dxfId="0" type="expression">
      <formula>J32=""</formula>
    </cfRule>
  </conditionalFormatting>
  <conditionalFormatting sqref="B32:C32">
    <cfRule priority="29" dxfId="0" type="expression">
      <formula>B32=""</formula>
    </cfRule>
  </conditionalFormatting>
  <conditionalFormatting sqref="J20">
    <cfRule priority="31" dxfId="0" type="expression">
      <formula>J20=""</formula>
    </cfRule>
  </conditionalFormatting>
  <conditionalFormatting sqref="J18">
    <cfRule priority="32" dxfId="0" type="expression">
      <formula>J18=""</formula>
    </cfRule>
  </conditionalFormatting>
  <conditionalFormatting sqref="D20:G20">
    <cfRule priority="33" dxfId="0" type="expression">
      <formula>D20=""</formula>
    </cfRule>
  </conditionalFormatting>
  <conditionalFormatting sqref="D19:G19">
    <cfRule priority="34" dxfId="0" type="expression">
      <formula>D19=""</formula>
    </cfRule>
  </conditionalFormatting>
  <conditionalFormatting sqref="D18:G18">
    <cfRule priority="35" dxfId="0" type="expression">
      <formula>D18=""</formula>
    </cfRule>
  </conditionalFormatting>
  <conditionalFormatting sqref="D13:D14">
    <cfRule priority="36" dxfId="0" type="expression">
      <formula>D13=""</formula>
    </cfRule>
  </conditionalFormatting>
  <conditionalFormatting sqref="D21:G21">
    <cfRule priority="37" dxfId="0" type="expression">
      <formula>D21=""</formula>
    </cfRule>
  </conditionalFormatting>
  <conditionalFormatting sqref="J21">
    <cfRule priority="38" dxfId="0" type="expression">
      <formula>J21=""</formula>
    </cfRule>
  </conditionalFormatting>
  <conditionalFormatting sqref="D27">
    <cfRule priority="39" dxfId="0" type="expression">
      <formula>D27=""</formula>
    </cfRule>
  </conditionalFormatting>
  <conditionalFormatting sqref="D26">
    <cfRule priority="40" dxfId="0" type="expression">
      <formula>D26=""</formula>
    </cfRule>
  </conditionalFormatting>
  <conditionalFormatting sqref="D25">
    <cfRule priority="41" dxfId="0" type="expression">
      <formula>D25=""</formula>
    </cfRule>
  </conditionalFormatting>
  <conditionalFormatting sqref="I11:J11">
    <cfRule priority="42" dxfId="0" type="expression">
      <formula>I11=""</formula>
    </cfRule>
  </conditionalFormatting>
  <conditionalFormatting sqref="I10:J10">
    <cfRule priority="43" dxfId="0" type="expression">
      <formula>I10=""</formula>
    </cfRule>
  </conditionalFormatting>
  <conditionalFormatting sqref="I9:J9">
    <cfRule priority="44" dxfId="0" type="expression">
      <formula>I9=""</formula>
    </cfRule>
  </conditionalFormatting>
  <conditionalFormatting sqref="D9:E9">
    <cfRule priority="45" dxfId="0" type="expression">
      <formula>D9=""</formula>
    </cfRule>
  </conditionalFormatting>
  <conditionalFormatting sqref="I8:J8">
    <cfRule priority="46" dxfId="0" type="expression">
      <formula>I8=""</formula>
    </cfRule>
  </conditionalFormatting>
  <conditionalFormatting sqref="D11:E11">
    <cfRule priority="47" dxfId="0" type="expression">
      <formula>D11=""</formula>
    </cfRule>
  </conditionalFormatting>
  <conditionalFormatting sqref="D10:E10">
    <cfRule priority="48" dxfId="0" type="expression">
      <formula>D10=""</formula>
    </cfRule>
  </conditionalFormatting>
  <conditionalFormatting sqref="D8:E8">
    <cfRule priority="49" dxfId="0" type="expression">
      <formula>D8=""</formula>
    </cfRule>
  </conditionalFormatting>
  <dataValidations count="1">
    <dataValidation allowBlank="1" showInputMessage="1" showErrorMessage="1" prompt="Origen y Destino como LOCALIDAD" sqref="E31:F31"/>
  </dataValidations>
  <printOptions horizontalCentered="1"/>
  <pageMargins left="0.7083333" right="0.7083333" top="0.7479166" bottom="0.7479166" header="0.3152778" footer="0.3152778"/>
  <pageSetup r:id="rId1" paperSize="169" orientation="landscape" scale="77"/>
</worksheet>
</file>

<file path=xl/worksheets/sheet3.xml><?xml version="1.0" encoding="utf-8"?>
<worksheet xmlns:r="http://schemas.openxmlformats.org/officeDocument/2006/relationships" xmlns="http://schemas.openxmlformats.org/spreadsheetml/2006/main">
  <sheetPr>
    <tabColor rgb="FF00B050"/>
    <pageSetUpPr fitToPage="1"/>
  </sheetPr>
  <sheetViews>
    <sheetView zoomScale="70" zoomScaleNormal="70" workbookViewId="0">
      <selection activeCell="B11" sqref="B11:E22"/>
    </sheetView>
  </sheetViews>
  <sheetFormatPr baseColWidth="10" defaultRowHeight="15"/>
  <cols>
    <col min="2" max="2" width="16" customWidth="1"/>
    <col min="3" max="3" width="16" bestFit="1" customWidth="1"/>
    <col min="4" max="4" width="17.86" bestFit="1" customWidth="1"/>
    <col min="5" max="5" width="14.57" customWidth="1"/>
    <col min="6" max="6" width="15.29" bestFit="1" customWidth="1"/>
    <col min="7" max="7" width="22.29" customWidth="1"/>
    <col min="9" max="14" hidden="1" customWidth="1"/>
  </cols>
  <sheetData>
    <row r="2" ht="22.15" customHeight="1">
      <c r="B2" s="35" t="str">
        <f>"PROGRAMA DE OPERACIÓN DEL SERVICIO ("&amp;B7&amp;" - "&amp;C7&amp;")"</f>
        <v>PROGRAMA DE OPERACIÓN DEL SERVICIO (2 - Ida)</v>
      </c>
      <c r="C2" s="35"/>
      <c r="D2" s="35"/>
      <c r="E2" s="35"/>
      <c r="F2" s="35"/>
      <c r="G2" s="35"/>
      <c r="I2" s="35"/>
    </row>
    <row r="4" s="3" customFormat="1">
      <c r="B4" s="3" t="s">
        <v>51</v>
      </c>
    </row>
    <row r="6" ht="14.45" customHeight="1">
      <c r="B6" s="36" t="s">
        <v>37</v>
      </c>
      <c r="C6" s="36" t="s">
        <v>38</v>
      </c>
      <c r="D6" s="36" t="s">
        <v>40</v>
      </c>
      <c r="E6" s="36" t="s">
        <v>41</v>
      </c>
      <c r="F6" s="36" t="s">
        <v>52</v>
      </c>
      <c r="G6" s="37"/>
    </row>
    <row r="7" ht="14.45" customHeight="1">
      <c r="B7" s="38">
        <v>2</v>
      </c>
      <c r="C7" s="38" t="s">
        <v>46</v>
      </c>
      <c r="D7" s="38" t="s">
        <v>47</v>
      </c>
      <c r="E7" s="38" t="s">
        <v>48</v>
      </c>
      <c r="F7" s="38" t="s">
        <v>3</v>
      </c>
      <c r="G7" s="37"/>
    </row>
    <row r="9" s="3" customFormat="1">
      <c r="B9" s="3" t="s">
        <v>53</v>
      </c>
    </row>
    <row r="11" ht="22.5" customHeight="1">
      <c r="B11" s="39" t="s">
        <v>54</v>
      </c>
      <c r="C11" s="39" t="s">
        <v>55</v>
      </c>
      <c r="D11" s="40">
        <v>43626</v>
      </c>
      <c r="E11" s="41"/>
    </row>
    <row r="12" ht="30">
      <c r="B12" s="39"/>
      <c r="C12" s="39"/>
      <c r="D12" s="42" t="s">
        <v>56</v>
      </c>
      <c r="E12" s="42" t="s">
        <v>57</v>
      </c>
    </row>
    <row r="13" ht="15.75" customHeight="1">
      <c r="B13" s="43">
        <v>0</v>
      </c>
      <c r="C13" s="44" t="s">
        <v>58</v>
      </c>
      <c r="D13" s="45" t="str">
        <f>IF(OR(E13="-",E13=0),"",IF(AND(E13&gt;=1,E13&lt;=2),"baja",IF(AND(E13&gt;2,E13&lt;=3),"media",IF(E13&gt;=4,"alta",""))))</f>
        <v/>
      </c>
      <c r="E13" s="45"/>
    </row>
    <row r="14" ht="15.75">
      <c r="B14" s="46">
        <v>1</v>
      </c>
      <c r="C14" s="39" t="s">
        <v>59</v>
      </c>
      <c r="D14" s="47" t="str">
        <f t="shared" ref="D14:D36" si="0">IF(OR(E14="-",E14=0),"",IF(AND(E14&gt;=1,E14&lt;=2),"baja",IF(AND(E14&gt;2,E14&lt;=3),"media",IF(E14&gt;=4,"alta",""))))</f>
        <v/>
      </c>
      <c r="E14" s="47"/>
    </row>
    <row r="15" ht="15.75">
      <c r="B15" s="43">
        <v>2</v>
      </c>
      <c r="C15" s="44" t="s">
        <v>60</v>
      </c>
      <c r="D15" s="45" t="str">
        <f t="shared" si="0"/>
        <v/>
      </c>
      <c r="E15" s="45"/>
    </row>
    <row r="16" ht="15.75">
      <c r="B16" s="46">
        <v>3</v>
      </c>
      <c r="C16" s="39" t="s">
        <v>61</v>
      </c>
      <c r="D16" s="47" t="str">
        <f t="shared" si="0"/>
        <v/>
      </c>
      <c r="E16" s="47"/>
    </row>
    <row r="17" ht="15.75">
      <c r="B17" s="43">
        <v>4</v>
      </c>
      <c r="C17" s="44" t="s">
        <v>62</v>
      </c>
      <c r="D17" s="45" t="str">
        <f t="shared" si="0"/>
        <v/>
      </c>
      <c r="E17" s="45"/>
    </row>
    <row r="18" ht="15.75">
      <c r="B18" s="46">
        <v>5</v>
      </c>
      <c r="C18" s="39" t="s">
        <v>63</v>
      </c>
      <c r="D18" s="47" t="str">
        <f t="shared" si="0"/>
        <v/>
      </c>
      <c r="E18" s="47"/>
    </row>
    <row r="19" ht="15.75">
      <c r="B19" s="43">
        <v>6</v>
      </c>
      <c r="C19" s="44" t="s">
        <v>64</v>
      </c>
      <c r="D19" s="45" t="str">
        <f t="shared" si="0"/>
        <v/>
      </c>
      <c r="E19" s="45"/>
    </row>
    <row r="20" ht="15.75">
      <c r="B20" s="46">
        <v>7</v>
      </c>
      <c r="C20" s="39" t="s">
        <v>65</v>
      </c>
      <c r="D20" s="47" t="s">
        <v>66</v>
      </c>
      <c r="E20" s="47">
        <v>0</v>
      </c>
    </row>
    <row r="21" ht="15.75">
      <c r="B21" s="43">
        <v>8</v>
      </c>
      <c r="C21" s="44" t="s">
        <v>67</v>
      </c>
      <c r="D21" s="45" t="s">
        <v>66</v>
      </c>
      <c r="E21" s="45">
        <v>0</v>
      </c>
    </row>
    <row r="22" ht="15.75">
      <c r="B22" s="46">
        <v>9</v>
      </c>
      <c r="C22" s="39" t="s">
        <v>68</v>
      </c>
      <c r="D22" s="47" t="s">
        <v>66</v>
      </c>
      <c r="E22" s="47">
        <v>0</v>
      </c>
    </row>
    <row r="23" ht="15.75">
      <c r="B23" s="43">
        <v>10</v>
      </c>
      <c r="C23" s="44" t="s">
        <v>69</v>
      </c>
      <c r="D23" s="45"/>
      <c r="E23" s="45"/>
    </row>
    <row r="24" ht="15.75">
      <c r="B24" s="46">
        <v>11</v>
      </c>
      <c r="C24" s="39" t="s">
        <v>70</v>
      </c>
      <c r="D24" s="47"/>
      <c r="E24" s="47"/>
    </row>
    <row r="25" ht="15.75">
      <c r="B25" s="43">
        <v>12</v>
      </c>
      <c r="C25" s="44" t="s">
        <v>71</v>
      </c>
      <c r="D25" s="45"/>
      <c r="E25" s="45"/>
    </row>
    <row r="26" ht="15.75">
      <c r="B26" s="46">
        <v>13</v>
      </c>
      <c r="C26" s="39" t="s">
        <v>72</v>
      </c>
      <c r="D26" s="47"/>
      <c r="E26" s="47"/>
    </row>
    <row r="27" ht="15.75">
      <c r="B27" s="43">
        <v>14</v>
      </c>
      <c r="C27" s="44" t="s">
        <v>73</v>
      </c>
      <c r="D27" s="45"/>
      <c r="E27" s="45"/>
    </row>
    <row r="28" ht="15.75">
      <c r="B28" s="46">
        <v>15</v>
      </c>
      <c r="C28" s="39" t="s">
        <v>74</v>
      </c>
      <c r="D28" s="48"/>
      <c r="E28" s="48"/>
    </row>
    <row r="29" ht="15.75">
      <c r="B29" s="43">
        <v>16</v>
      </c>
      <c r="C29" s="44" t="s">
        <v>75</v>
      </c>
      <c r="D29" s="45"/>
      <c r="E29" s="45"/>
    </row>
    <row r="30" ht="15.75">
      <c r="B30" s="46">
        <v>17</v>
      </c>
      <c r="C30" s="39" t="s">
        <v>76</v>
      </c>
      <c r="D30" s="47"/>
      <c r="E30" s="47"/>
    </row>
    <row r="31" ht="15.75">
      <c r="B31" s="43">
        <v>18</v>
      </c>
      <c r="C31" s="44" t="s">
        <v>77</v>
      </c>
      <c r="D31" s="45"/>
      <c r="E31" s="45"/>
    </row>
    <row r="32" ht="15.75">
      <c r="B32" s="46">
        <v>19</v>
      </c>
      <c r="C32" s="39" t="s">
        <v>78</v>
      </c>
      <c r="D32" s="47"/>
      <c r="E32" s="47"/>
    </row>
    <row r="33" ht="15.75">
      <c r="B33" s="43">
        <v>20</v>
      </c>
      <c r="C33" s="44" t="s">
        <v>79</v>
      </c>
      <c r="D33" s="45"/>
      <c r="E33" s="45"/>
    </row>
    <row r="34" ht="15.75">
      <c r="B34" s="46">
        <v>21</v>
      </c>
      <c r="C34" s="39" t="s">
        <v>80</v>
      </c>
      <c r="D34" s="47"/>
      <c r="E34" s="47"/>
    </row>
    <row r="35" ht="15.75">
      <c r="B35" s="43">
        <v>22</v>
      </c>
      <c r="C35" s="44" t="s">
        <v>81</v>
      </c>
      <c r="D35" s="45" t="str">
        <f t="shared" si="0"/>
        <v/>
      </c>
      <c r="E35" s="45"/>
    </row>
    <row r="36" ht="15.75">
      <c r="B36" s="46">
        <v>23</v>
      </c>
      <c r="C36" s="39" t="s">
        <v>82</v>
      </c>
      <c r="D36" s="47" t="str">
        <f t="shared" si="0"/>
        <v/>
      </c>
      <c r="E36" s="47"/>
    </row>
    <row r="37" ht="15.75">
      <c r="B37" s="43" t="s">
        <v>83</v>
      </c>
      <c r="C37" s="44"/>
      <c r="D37" s="49"/>
      <c r="E37" s="49" t="str">
        <f>+IF(SUM(E13:E36)=0,"",SUM(E13:E36))</f>
        <v/>
      </c>
    </row>
  </sheetData>
  <mergeCells count="4">
    <mergeCell ref="B2:G2"/>
    <mergeCell ref="B11:B12"/>
    <mergeCell ref="C11:C12"/>
    <mergeCell ref="D11:E11"/>
  </mergeCells>
  <conditionalFormatting sqref="F7">
    <cfRule priority="3" dxfId="0" type="expression">
      <formula>F7=""</formula>
    </cfRule>
  </conditionalFormatting>
  <conditionalFormatting sqref="B7">
    <cfRule priority="7" dxfId="0" type="expression">
      <formula>B7=""</formula>
    </cfRule>
  </conditionalFormatting>
  <conditionalFormatting sqref="C7">
    <cfRule priority="10" dxfId="0" type="expression">
      <formula>C7=""</formula>
    </cfRule>
  </conditionalFormatting>
  <conditionalFormatting sqref="E7">
    <cfRule priority="14" dxfId="0" type="expression">
      <formula>E7=""</formula>
    </cfRule>
  </conditionalFormatting>
  <conditionalFormatting sqref="D7">
    <cfRule priority="17" dxfId="0" type="expression">
      <formula>D7=""</formula>
    </cfRule>
  </conditionalFormatting>
  <printOptions horizontalCentered="1"/>
  <pageMargins left="0.7083333" right="0.7083333" top="0.7479166" bottom="0.7479166" header="0.3152778" footer="0.3152778"/>
  <pageSetup r:id="rId1" paperSize="169" orientation="landscape" scale="88"/>
  <headerFooter>
    <oddHeader>&amp;C&amp;F</oddHead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tabColor rgb="FF00B050"/>
    <pageSetUpPr fitToPage="1"/>
  </sheetPr>
  <sheetViews>
    <sheetView zoomScale="70" zoomScaleNormal="70" workbookViewId="0" topLeftCell="A2">
      <selection activeCell="B43" sqref="B43"/>
    </sheetView>
  </sheetViews>
  <sheetFormatPr baseColWidth="10" defaultRowHeight="15"/>
  <cols>
    <col min="2" max="2" width="22.71" customWidth="1"/>
    <col min="3" max="3" width="16" bestFit="1" customWidth="1"/>
    <col min="4" max="4" width="12.43" bestFit="1" customWidth="1"/>
    <col min="5" max="5" width="14.57" bestFit="1" customWidth="1"/>
    <col min="6" max="6" width="15.29" bestFit="1" customWidth="1"/>
    <col min="9" max="14" hidden="1" customWidth="1"/>
  </cols>
  <sheetData>
    <row r="2" ht="22.15" customHeight="1">
      <c r="B2" s="35" t="str">
        <f>"PROGRAMA DE OPERACIÓN DEL SERVICIO ("&amp;B7&amp;" - "&amp;C7&amp;")"</f>
        <v>PROGRAMA DE OPERACIÓN DEL SERVICIO (2 - Regreso)</v>
      </c>
      <c r="C2" s="35"/>
      <c r="D2" s="35"/>
      <c r="E2" s="35"/>
      <c r="F2" s="35"/>
      <c r="G2" s="35"/>
      <c r="I2" s="35"/>
      <c r="J2" s="35"/>
    </row>
    <row r="4" s="3" customFormat="1">
      <c r="B4" s="3" t="s">
        <v>51</v>
      </c>
    </row>
    <row r="6" ht="14.45" customHeight="1">
      <c r="B6" s="36" t="s">
        <v>37</v>
      </c>
      <c r="C6" s="36" t="s">
        <v>38</v>
      </c>
      <c r="D6" s="36" t="s">
        <v>40</v>
      </c>
      <c r="E6" s="36" t="s">
        <v>41</v>
      </c>
      <c r="F6" s="36" t="s">
        <v>52</v>
      </c>
      <c r="G6" s="37"/>
    </row>
    <row r="7" ht="14.45" customHeight="1">
      <c r="B7" s="38">
        <v>2</v>
      </c>
      <c r="C7" s="38" t="s">
        <v>50</v>
      </c>
      <c r="D7" s="38" t="s">
        <v>48</v>
      </c>
      <c r="E7" s="38" t="s">
        <v>47</v>
      </c>
      <c r="F7" s="38" t="s">
        <v>3</v>
      </c>
      <c r="G7" s="37"/>
    </row>
    <row r="9" s="3" customFormat="1">
      <c r="B9" s="3" t="s">
        <v>53</v>
      </c>
    </row>
    <row r="11" ht="22.5" customHeight="1">
      <c r="B11" s="39" t="s">
        <v>54</v>
      </c>
      <c r="C11" s="39" t="s">
        <v>55</v>
      </c>
      <c r="D11" s="40">
        <v>43626</v>
      </c>
      <c r="E11" s="41"/>
    </row>
    <row r="12" ht="30">
      <c r="B12" s="39"/>
      <c r="C12" s="39"/>
      <c r="D12" s="42" t="s">
        <v>56</v>
      </c>
      <c r="E12" s="42" t="s">
        <v>57</v>
      </c>
    </row>
    <row r="13" ht="15.75" customHeight="1">
      <c r="B13" s="43">
        <v>0</v>
      </c>
      <c r="C13" s="44" t="s">
        <v>58</v>
      </c>
      <c r="D13" s="45" t="str">
        <f>IF(OR(E13="-",E13=0),"",IF(AND(E13&gt;=1,E13&lt;=2),"baja",IF(AND(E13&gt;2,E13&lt;=3),"media",IF(E13&gt;=4,"alta",""))))</f>
        <v/>
      </c>
      <c r="E13" s="45"/>
    </row>
    <row r="14" ht="15.75">
      <c r="B14" s="46">
        <v>1</v>
      </c>
      <c r="C14" s="39" t="s">
        <v>59</v>
      </c>
      <c r="D14" s="47" t="str">
        <f t="shared" ref="D14:D36" si="0">IF(OR(E14="-",E14=0),"",IF(AND(E14&gt;=1,E14&lt;=2),"baja",IF(AND(E14&gt;2,E14&lt;=3),"media",IF(E14&gt;=4,"alta",""))))</f>
        <v/>
      </c>
      <c r="E14" s="47"/>
    </row>
    <row r="15" ht="15.75">
      <c r="B15" s="43">
        <v>2</v>
      </c>
      <c r="C15" s="44" t="s">
        <v>60</v>
      </c>
      <c r="D15" s="45" t="str">
        <f t="shared" si="0"/>
        <v/>
      </c>
      <c r="E15" s="45"/>
    </row>
    <row r="16" ht="15.75">
      <c r="B16" s="46">
        <v>3</v>
      </c>
      <c r="C16" s="39" t="s">
        <v>61</v>
      </c>
      <c r="D16" s="47" t="str">
        <f t="shared" si="0"/>
        <v/>
      </c>
      <c r="E16" s="47"/>
    </row>
    <row r="17" ht="15.75">
      <c r="B17" s="43">
        <v>4</v>
      </c>
      <c r="C17" s="44" t="s">
        <v>62</v>
      </c>
      <c r="D17" s="45" t="str">
        <f t="shared" si="0"/>
        <v/>
      </c>
      <c r="E17" s="45"/>
    </row>
    <row r="18" ht="15.75">
      <c r="B18" s="46">
        <v>5</v>
      </c>
      <c r="C18" s="39" t="s">
        <v>63</v>
      </c>
      <c r="D18" s="47" t="str">
        <f t="shared" si="0"/>
        <v/>
      </c>
      <c r="E18" s="47"/>
    </row>
    <row r="19" ht="15.75">
      <c r="B19" s="43">
        <v>6</v>
      </c>
      <c r="C19" s="44" t="s">
        <v>64</v>
      </c>
      <c r="D19" s="45" t="str">
        <f t="shared" si="0"/>
        <v/>
      </c>
      <c r="E19" s="45"/>
    </row>
    <row r="20" ht="15.75">
      <c r="B20" s="46">
        <v>7</v>
      </c>
      <c r="C20" s="39" t="s">
        <v>65</v>
      </c>
      <c r="D20" s="47"/>
      <c r="E20" s="47"/>
    </row>
    <row r="21" ht="15.75">
      <c r="B21" s="43">
        <v>8</v>
      </c>
      <c r="C21" s="44" t="s">
        <v>67</v>
      </c>
      <c r="D21" s="45" t="s">
        <v>84</v>
      </c>
      <c r="E21" s="45">
        <v>0</v>
      </c>
    </row>
    <row r="22" ht="15.75">
      <c r="B22" s="46">
        <v>9</v>
      </c>
      <c r="C22" s="39" t="s">
        <v>68</v>
      </c>
      <c r="D22" s="47" t="s">
        <v>66</v>
      </c>
      <c r="E22" s="47">
        <v>0</v>
      </c>
    </row>
    <row r="23" ht="15.75">
      <c r="B23" s="43">
        <v>10</v>
      </c>
      <c r="C23" s="44" t="s">
        <v>69</v>
      </c>
      <c r="D23" s="45" t="s">
        <v>66</v>
      </c>
      <c r="E23" s="45">
        <v>0</v>
      </c>
    </row>
    <row r="24" ht="15.75">
      <c r="B24" s="46">
        <v>11</v>
      </c>
      <c r="C24" s="39" t="s">
        <v>70</v>
      </c>
      <c r="D24" s="47" t="s">
        <v>66</v>
      </c>
      <c r="E24" s="47">
        <v>0</v>
      </c>
    </row>
    <row r="25" ht="15.75">
      <c r="B25" s="43">
        <v>12</v>
      </c>
      <c r="C25" s="44" t="s">
        <v>71</v>
      </c>
      <c r="D25" s="45"/>
      <c r="E25" s="45"/>
    </row>
    <row r="26" ht="15.75">
      <c r="B26" s="46">
        <v>13</v>
      </c>
      <c r="C26" s="39" t="s">
        <v>72</v>
      </c>
      <c r="D26" s="47"/>
      <c r="E26" s="47"/>
    </row>
    <row r="27" ht="15.75">
      <c r="B27" s="43">
        <v>14</v>
      </c>
      <c r="C27" s="44" t="s">
        <v>73</v>
      </c>
      <c r="D27" s="45"/>
      <c r="E27" s="45"/>
    </row>
    <row r="28" ht="15.75">
      <c r="B28" s="46">
        <v>15</v>
      </c>
      <c r="C28" s="39" t="s">
        <v>74</v>
      </c>
      <c r="D28" s="48"/>
      <c r="E28" s="48"/>
    </row>
    <row r="29" ht="15.75">
      <c r="B29" s="43">
        <v>16</v>
      </c>
      <c r="C29" s="44" t="s">
        <v>75</v>
      </c>
      <c r="D29" s="45"/>
      <c r="E29" s="45"/>
    </row>
    <row r="30" ht="15.75">
      <c r="B30" s="46">
        <v>17</v>
      </c>
      <c r="C30" s="39" t="s">
        <v>76</v>
      </c>
      <c r="D30" s="47"/>
      <c r="E30" s="47"/>
    </row>
    <row r="31" ht="15.75">
      <c r="B31" s="43">
        <v>18</v>
      </c>
      <c r="C31" s="44" t="s">
        <v>77</v>
      </c>
      <c r="D31" s="45"/>
      <c r="E31" s="45"/>
    </row>
    <row r="32" ht="15.75">
      <c r="B32" s="46">
        <v>19</v>
      </c>
      <c r="C32" s="39" t="s">
        <v>78</v>
      </c>
      <c r="D32" s="47"/>
      <c r="E32" s="47"/>
    </row>
    <row r="33" ht="15.75">
      <c r="B33" s="43">
        <v>20</v>
      </c>
      <c r="C33" s="44" t="s">
        <v>79</v>
      </c>
      <c r="D33" s="45"/>
      <c r="E33" s="45"/>
    </row>
    <row r="34" ht="15.75">
      <c r="B34" s="46">
        <v>21</v>
      </c>
      <c r="C34" s="39" t="s">
        <v>80</v>
      </c>
      <c r="D34" s="47"/>
      <c r="E34" s="47"/>
    </row>
    <row r="35" ht="15.75">
      <c r="B35" s="43">
        <v>22</v>
      </c>
      <c r="C35" s="44" t="s">
        <v>81</v>
      </c>
      <c r="D35" s="45"/>
      <c r="E35" s="45"/>
    </row>
    <row r="36" ht="15.75">
      <c r="B36" s="46">
        <v>23</v>
      </c>
      <c r="C36" s="39" t="s">
        <v>82</v>
      </c>
      <c r="D36" s="47" t="str">
        <f t="shared" si="0"/>
        <v/>
      </c>
      <c r="E36" s="47"/>
    </row>
    <row r="37" ht="15.75">
      <c r="B37" s="43" t="s">
        <v>83</v>
      </c>
      <c r="C37" s="44"/>
      <c r="D37" s="49"/>
      <c r="E37" s="49" t="str">
        <f>+IF(SUM(E13:E36)=0,"",SUM(E13:E36))</f>
        <v/>
      </c>
    </row>
  </sheetData>
  <mergeCells count="5">
    <mergeCell ref="I2:J2"/>
    <mergeCell ref="B2:G2"/>
    <mergeCell ref="B11:B12"/>
    <mergeCell ref="C11:C12"/>
    <mergeCell ref="D11:E11"/>
  </mergeCells>
  <conditionalFormatting sqref="F7">
    <cfRule priority="1" dxfId="0" type="expression">
      <formula>F7=""</formula>
    </cfRule>
  </conditionalFormatting>
  <conditionalFormatting sqref="B7">
    <cfRule priority="5" dxfId="0" type="expression">
      <formula>B7=""</formula>
    </cfRule>
  </conditionalFormatting>
  <conditionalFormatting sqref="C7">
    <cfRule priority="9" dxfId="0" type="expression">
      <formula>C7=""</formula>
    </cfRule>
  </conditionalFormatting>
  <conditionalFormatting sqref="E7">
    <cfRule priority="12" dxfId="0" type="expression">
      <formula>E7=""</formula>
    </cfRule>
  </conditionalFormatting>
  <conditionalFormatting sqref="D7">
    <cfRule priority="16" dxfId="0" type="expression">
      <formula>D7=""</formula>
    </cfRule>
  </conditionalFormatting>
  <printOptions horizontalCentered="1"/>
  <pageMargins left="0.7083333" right="0.7083333" top="0.7479166" bottom="0.7479166" header="0.3152778" footer="0.3152778"/>
  <pageSetup r:id="rId1" paperSize="169" orientation="landscape" scale="88"/>
  <headerFooter>
    <oddHeader>&amp;C&amp;F</oddHeader>
  </headerFooter>
</worksheet>
</file>

<file path=docProps/app.xml><?xml version="1.0" encoding="utf-8"?>
<Properties xmlns="http://schemas.openxmlformats.org/officeDocument/2006/extended-properties">
  <Application>Microsoft Excel</Application>
  <AppVersion>14.0300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Gustavo Andrés Barahona Faúndez</dc:creator>
  <cp:lastModifiedBy>Javier Alexis Olivares Marcel</cp:lastModifiedBy>
  <cp:lastPrinted>2017-10-05T13:18:33Z</cp:lastPrinted>
  <dcterms:created xsi:type="dcterms:W3CDTF">2016-05-11T14:05:29Z</dcterms:created>
  <dcterms:modified xsi:type="dcterms:W3CDTF">2019-06-28T20:03:07Z</dcterms:modified>
</cp:coreProperties>
</file>